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供給g\統計資料価格一覧\価格資料\一般用\"/>
    </mc:Choice>
  </mc:AlternateContent>
  <xr:revisionPtr revIDLastSave="0" documentId="8_{CF5C3AAE-CD47-4597-975A-E18134A7F488}" xr6:coauthVersionLast="47" xr6:coauthVersionMax="47" xr10:uidLastSave="{00000000-0000-0000-0000-000000000000}"/>
  <bookViews>
    <workbookView xWindow="-120" yWindow="-120" windowWidth="20730" windowHeight="11040" tabRatio="616" xr2:uid="{00000000-000D-0000-FFFF-FFFF00000000}"/>
  </bookViews>
  <sheets>
    <sheet name="table" sheetId="4" r:id="rId1"/>
    <sheet name="graph" sheetId="3" r:id="rId2"/>
    <sheet name="data" sheetId="1" r:id="rId3"/>
  </sheets>
  <definedNames>
    <definedName name="__123Graph_A" localSheetId="0" hidden="1">table!#REF!</definedName>
    <definedName name="__123Graph_A" hidden="1">data!$C$3:$C$62</definedName>
    <definedName name="__123Graph_B" localSheetId="0" hidden="1">table!#REF!</definedName>
    <definedName name="__123Graph_B" hidden="1">data!$D$3:$D$62</definedName>
    <definedName name="__123Graph_C" localSheetId="0" hidden="1">table!#REF!</definedName>
    <definedName name="__123Graph_C" hidden="1">data!$E$3:$E$62</definedName>
    <definedName name="__123Graph_D" localSheetId="0" hidden="1">table!#REF!</definedName>
    <definedName name="__123Graph_D" hidden="1">data!$F$3:$F$62</definedName>
    <definedName name="__123Graph_E" localSheetId="0" hidden="1">table!#REF!</definedName>
    <definedName name="__123Graph_E" hidden="1">data!$H$3:$H$62</definedName>
    <definedName name="__123Graph_F" localSheetId="0" hidden="1">table!#REF!</definedName>
    <definedName name="__123Graph_F" hidden="1">data!#REF!</definedName>
    <definedName name="__123Graph_X" localSheetId="0" hidden="1">table!#REF!</definedName>
    <definedName name="__123Graph_X" hidden="1">data!$B$3:$B$62</definedName>
    <definedName name="_Regression_Int" localSheetId="2" hidden="1">1</definedName>
    <definedName name="_Regression_Int" localSheetId="0" hidden="1">1</definedName>
    <definedName name="_xlnm.Print_Area" localSheetId="0">table!$A$1:$V$49</definedName>
    <definedName name="Print_Area_MI" localSheetId="2">data!#REF!</definedName>
    <definedName name="Print_Area_MI" localSheetId="0">table!$A$1:$V$47</definedName>
    <definedName name="更改" localSheetId="0">table!#REF!</definedName>
    <definedName name="更改">data!$B$51</definedName>
  </definedNames>
  <calcPr calcId="191029"/>
  <fileRecoveryPr autoRecover="0"/>
</workbook>
</file>

<file path=xl/calcChain.xml><?xml version="1.0" encoding="utf-8"?>
<calcChain xmlns="http://schemas.openxmlformats.org/spreadsheetml/2006/main">
  <c r="S40" i="4" l="1"/>
  <c r="T41" i="4"/>
  <c r="P41" i="4"/>
  <c r="N41" i="4" s="1"/>
  <c r="O41" i="4"/>
  <c r="M41" i="4" s="1"/>
  <c r="F41" i="4"/>
  <c r="E41" i="4"/>
  <c r="D41" i="4"/>
  <c r="T40" i="4"/>
  <c r="P40" i="4"/>
  <c r="N40" i="4" s="1"/>
  <c r="O40" i="4"/>
  <c r="M40" i="4" s="1"/>
  <c r="F40" i="4"/>
  <c r="E40" i="4"/>
  <c r="D40" i="4"/>
  <c r="T39" i="4"/>
  <c r="S39" i="4" s="1"/>
  <c r="P39" i="4"/>
  <c r="O39" i="4"/>
  <c r="M39" i="4" s="1"/>
  <c r="N39" i="4"/>
  <c r="F39" i="4"/>
  <c r="E39" i="4"/>
  <c r="D39" i="4"/>
  <c r="T38" i="4"/>
  <c r="S38" i="4" s="1"/>
  <c r="P38" i="4"/>
  <c r="O38" i="4"/>
  <c r="M38" i="4" s="1"/>
  <c r="N38" i="4"/>
  <c r="F38" i="4"/>
  <c r="E38" i="4"/>
  <c r="D38" i="4"/>
  <c r="T37" i="4"/>
  <c r="S37" i="4"/>
  <c r="P37" i="4"/>
  <c r="N37" i="4" s="1"/>
  <c r="O37" i="4"/>
  <c r="M37" i="4" s="1"/>
  <c r="F37" i="4"/>
  <c r="E37" i="4"/>
  <c r="D37" i="4"/>
  <c r="T36" i="4"/>
  <c r="S36" i="4"/>
  <c r="P36" i="4"/>
  <c r="N36" i="4" s="1"/>
  <c r="O36" i="4"/>
  <c r="M36" i="4" s="1"/>
  <c r="F36" i="4"/>
  <c r="E36" i="4"/>
  <c r="D36" i="4"/>
  <c r="T35" i="4"/>
  <c r="S35" i="4"/>
  <c r="P35" i="4"/>
  <c r="O35" i="4"/>
  <c r="N35" i="4"/>
  <c r="M35" i="4"/>
  <c r="F35" i="4"/>
  <c r="E35" i="4"/>
  <c r="D35" i="4"/>
  <c r="T34" i="4"/>
  <c r="S34" i="4" s="1"/>
  <c r="P34" i="4"/>
  <c r="O34" i="4"/>
  <c r="M34" i="4" s="1"/>
  <c r="N34" i="4"/>
  <c r="F34" i="4"/>
  <c r="E34" i="4"/>
  <c r="D34" i="4"/>
  <c r="T33" i="4"/>
  <c r="S33" i="4"/>
  <c r="P33" i="4"/>
  <c r="N33" i="4" s="1"/>
  <c r="O33" i="4"/>
  <c r="M33" i="4" s="1"/>
  <c r="F33" i="4"/>
  <c r="E33" i="4"/>
  <c r="D33" i="4"/>
  <c r="T32" i="4"/>
  <c r="S32" i="4"/>
  <c r="P32" i="4"/>
  <c r="N32" i="4" s="1"/>
  <c r="O32" i="4"/>
  <c r="M32" i="4"/>
  <c r="F32" i="4"/>
  <c r="E32" i="4"/>
  <c r="D32" i="4"/>
  <c r="T31" i="4"/>
  <c r="S31" i="4"/>
  <c r="P31" i="4"/>
  <c r="O31" i="4"/>
  <c r="N31" i="4"/>
  <c r="M31" i="4"/>
  <c r="F31" i="4"/>
  <c r="E31" i="4"/>
  <c r="D31" i="4"/>
  <c r="T30" i="4"/>
  <c r="S30" i="4" s="1"/>
  <c r="P30" i="4"/>
  <c r="O30" i="4"/>
  <c r="M30" i="4" s="1"/>
  <c r="N30" i="4"/>
  <c r="F30" i="4"/>
  <c r="E30" i="4"/>
  <c r="D30" i="4"/>
  <c r="T29" i="4"/>
  <c r="S29" i="4"/>
  <c r="P29" i="4"/>
  <c r="N29" i="4" s="1"/>
  <c r="O29" i="4"/>
  <c r="M29" i="4" s="1"/>
  <c r="F29" i="4"/>
  <c r="E29" i="4"/>
  <c r="D29" i="4"/>
  <c r="T28" i="4"/>
  <c r="S28" i="4"/>
  <c r="P28" i="4"/>
  <c r="N28" i="4" s="1"/>
  <c r="O28" i="4"/>
  <c r="M28" i="4"/>
  <c r="F28" i="4"/>
  <c r="E28" i="4"/>
  <c r="D28" i="4"/>
  <c r="T27" i="4"/>
  <c r="S27" i="4"/>
  <c r="P27" i="4"/>
  <c r="O27" i="4"/>
  <c r="N27" i="4"/>
  <c r="M27" i="4"/>
  <c r="F27" i="4"/>
  <c r="E27" i="4"/>
  <c r="D27" i="4"/>
  <c r="T26" i="4"/>
  <c r="S26" i="4" s="1"/>
  <c r="P26" i="4"/>
  <c r="O26" i="4"/>
  <c r="M26" i="4" s="1"/>
  <c r="N26" i="4"/>
  <c r="F26" i="4"/>
  <c r="E26" i="4"/>
  <c r="D26" i="4"/>
  <c r="T25" i="4"/>
  <c r="S25" i="4"/>
  <c r="P25" i="4"/>
  <c r="N25" i="4" s="1"/>
  <c r="O25" i="4"/>
  <c r="M25" i="4" s="1"/>
  <c r="F25" i="4"/>
  <c r="E25" i="4"/>
  <c r="D25" i="4"/>
  <c r="T24" i="4"/>
  <c r="S24" i="4"/>
  <c r="P24" i="4"/>
  <c r="N24" i="4" s="1"/>
  <c r="O24" i="4"/>
  <c r="M24" i="4"/>
  <c r="F24" i="4"/>
  <c r="E24" i="4"/>
  <c r="D24" i="4"/>
  <c r="T23" i="4"/>
  <c r="S23" i="4"/>
  <c r="P23" i="4"/>
  <c r="O23" i="4"/>
  <c r="N23" i="4"/>
  <c r="M23" i="4"/>
  <c r="F23" i="4"/>
  <c r="E23" i="4"/>
  <c r="D23" i="4"/>
  <c r="T22" i="4"/>
  <c r="S22" i="4" s="1"/>
  <c r="P22" i="4"/>
  <c r="O22" i="4"/>
  <c r="M22" i="4" s="1"/>
  <c r="N22" i="4"/>
  <c r="F22" i="4"/>
  <c r="E22" i="4"/>
  <c r="D22" i="4"/>
  <c r="T21" i="4"/>
  <c r="S21" i="4"/>
  <c r="P21" i="4"/>
  <c r="N21" i="4" s="1"/>
  <c r="O21" i="4"/>
  <c r="M21" i="4" s="1"/>
  <c r="F21" i="4"/>
  <c r="E21" i="4"/>
  <c r="D21" i="4"/>
  <c r="T20" i="4"/>
  <c r="S20" i="4"/>
  <c r="P20" i="4"/>
  <c r="N20" i="4" s="1"/>
  <c r="O20" i="4"/>
  <c r="M20" i="4"/>
  <c r="F20" i="4"/>
  <c r="E20" i="4"/>
  <c r="D20" i="4"/>
  <c r="C175" i="1"/>
  <c r="O17" i="4"/>
  <c r="T13" i="4"/>
  <c r="S13" i="4"/>
  <c r="P13" i="4"/>
  <c r="N13" i="4" s="1"/>
  <c r="O13" i="4"/>
  <c r="M13" i="4"/>
  <c r="F13" i="4"/>
  <c r="E13" i="4"/>
  <c r="D13" i="4"/>
  <c r="T12" i="4"/>
  <c r="S12" i="4" s="1"/>
  <c r="P12" i="4"/>
  <c r="N12" i="4" s="1"/>
  <c r="O12" i="4"/>
  <c r="M12" i="4" s="1"/>
  <c r="F12" i="4"/>
  <c r="E12" i="4"/>
  <c r="D12" i="4"/>
  <c r="T11" i="4"/>
  <c r="S11" i="4" s="1"/>
  <c r="P11" i="4"/>
  <c r="N11" i="4" s="1"/>
  <c r="O11" i="4"/>
  <c r="M11" i="4" s="1"/>
  <c r="F11" i="4"/>
  <c r="E11" i="4"/>
  <c r="D11" i="4"/>
  <c r="T10" i="4"/>
  <c r="S10" i="4" s="1"/>
  <c r="P10" i="4"/>
  <c r="N10" i="4" s="1"/>
  <c r="O10" i="4"/>
  <c r="M10" i="4" s="1"/>
  <c r="F10" i="4"/>
  <c r="E10" i="4"/>
  <c r="D10" i="4"/>
  <c r="T18" i="4" l="1"/>
  <c r="S18" i="4"/>
  <c r="P18" i="4"/>
  <c r="N18" i="4" s="1"/>
  <c r="O18" i="4"/>
  <c r="M18" i="4" s="1"/>
  <c r="F18" i="4"/>
  <c r="E18" i="4"/>
  <c r="D18" i="4"/>
  <c r="T17" i="4"/>
  <c r="S17" i="4"/>
  <c r="P17" i="4"/>
  <c r="N17" i="4" s="1"/>
  <c r="M17" i="4"/>
  <c r="F17" i="4"/>
  <c r="E17" i="4"/>
  <c r="D17" i="4"/>
  <c r="T16" i="4"/>
  <c r="S16" i="4" s="1"/>
  <c r="P16" i="4"/>
  <c r="N16" i="4" s="1"/>
  <c r="O16" i="4"/>
  <c r="M16" i="4" s="1"/>
  <c r="F16" i="4"/>
  <c r="E16" i="4"/>
  <c r="D16" i="4"/>
  <c r="T15" i="4"/>
  <c r="S15" i="4"/>
  <c r="P15" i="4"/>
  <c r="N15" i="4" s="1"/>
  <c r="O15" i="4"/>
  <c r="M15" i="4" s="1"/>
  <c r="F15" i="4"/>
  <c r="E15" i="4"/>
  <c r="D15" i="4"/>
  <c r="T42" i="4"/>
  <c r="P42" i="4"/>
  <c r="N42" i="4" s="1"/>
  <c r="O42" i="4"/>
  <c r="M42" i="4" s="1"/>
  <c r="F42" i="4"/>
  <c r="E42" i="4"/>
  <c r="D42" i="4"/>
  <c r="T19" i="4"/>
  <c r="S19" i="4" s="1"/>
  <c r="P19" i="4"/>
  <c r="N19" i="4" s="1"/>
  <c r="O19" i="4"/>
  <c r="M19" i="4" s="1"/>
  <c r="F19" i="4"/>
  <c r="E19" i="4"/>
  <c r="D19" i="4"/>
  <c r="T14" i="4"/>
  <c r="S14" i="4" s="1"/>
  <c r="P14" i="4"/>
  <c r="N14" i="4" s="1"/>
  <c r="O14" i="4"/>
  <c r="M14" i="4" s="1"/>
  <c r="F14" i="4"/>
  <c r="E14" i="4"/>
  <c r="D14" i="4"/>
  <c r="C174" i="1" l="1"/>
  <c r="H174" i="1"/>
  <c r="D174" i="1" l="1"/>
  <c r="D175" i="1"/>
  <c r="F175" i="1" l="1"/>
  <c r="H175" i="1"/>
  <c r="E174" i="1"/>
  <c r="F174" i="1"/>
  <c r="E175" i="1"/>
</calcChain>
</file>

<file path=xl/sharedStrings.xml><?xml version="1.0" encoding="utf-8"?>
<sst xmlns="http://schemas.openxmlformats.org/spreadsheetml/2006/main" count="273" uniqueCount="252">
  <si>
    <t>単位</t>
  </si>
  <si>
    <t>$/t</t>
  </si>
  <si>
    <t>CIF</t>
  </si>
  <si>
    <t>為替レート</t>
    <rPh sb="0" eb="2">
      <t>カワセ</t>
    </rPh>
    <phoneticPr fontId="3"/>
  </si>
  <si>
    <t>サウジ→→→輸入業者</t>
    <phoneticPr fontId="3"/>
  </si>
  <si>
    <t>産ガス国→→→輸入業者</t>
    <phoneticPr fontId="3"/>
  </si>
  <si>
    <t>卸売業者→→→小売業者</t>
    <rPh sb="0" eb="2">
      <t>オロシウリ</t>
    </rPh>
    <rPh sb="2" eb="4">
      <t>ギョウシャ</t>
    </rPh>
    <rPh sb="7" eb="9">
      <t>コウリ</t>
    </rPh>
    <rPh sb="9" eb="11">
      <t>ギョウシャ</t>
    </rPh>
    <phoneticPr fontId="3"/>
  </si>
  <si>
    <t>卸売価格</t>
    <rPh sb="0" eb="2">
      <t>オロシウリ</t>
    </rPh>
    <rPh sb="2" eb="4">
      <t>カカク</t>
    </rPh>
    <phoneticPr fontId="3"/>
  </si>
  <si>
    <t>小売価格</t>
    <rPh sb="0" eb="2">
      <t>コウリ</t>
    </rPh>
    <rPh sb="2" eb="4">
      <t>カカク</t>
    </rPh>
    <phoneticPr fontId="3"/>
  </si>
  <si>
    <t>円/t</t>
  </si>
  <si>
    <t>円/Kg</t>
  </si>
  <si>
    <t>円/$</t>
  </si>
  <si>
    <t>小売業者→→→最終消費者</t>
    <phoneticPr fontId="3"/>
  </si>
  <si>
    <t>（グラフ用データ）</t>
    <rPh sb="4" eb="5">
      <t>ヨウ</t>
    </rPh>
    <phoneticPr fontId="3"/>
  </si>
  <si>
    <t>2011.2</t>
    <phoneticPr fontId="3"/>
  </si>
  <si>
    <t>P or B</t>
    <phoneticPr fontId="3"/>
  </si>
  <si>
    <t>2012.1</t>
    <phoneticPr fontId="3"/>
  </si>
  <si>
    <t>2012.2</t>
    <phoneticPr fontId="3"/>
  </si>
  <si>
    <t>2011.3</t>
  </si>
  <si>
    <t>2011.4</t>
  </si>
  <si>
    <t>2011.5</t>
  </si>
  <si>
    <t>2011.6</t>
  </si>
  <si>
    <t>2011.7</t>
  </si>
  <si>
    <t>2011.8</t>
  </si>
  <si>
    <t>2011.9</t>
  </si>
  <si>
    <t>2011.10</t>
  </si>
  <si>
    <t>2011.11</t>
  </si>
  <si>
    <t>2011.12</t>
  </si>
  <si>
    <t>2012.3</t>
    <phoneticPr fontId="3"/>
  </si>
  <si>
    <t>2012.4</t>
    <phoneticPr fontId="3"/>
  </si>
  <si>
    <t>2012.5</t>
    <phoneticPr fontId="3"/>
  </si>
  <si>
    <t>2012.6</t>
    <phoneticPr fontId="3"/>
  </si>
  <si>
    <t>2012.7</t>
    <phoneticPr fontId="3"/>
  </si>
  <si>
    <t>2012.8</t>
    <phoneticPr fontId="3"/>
  </si>
  <si>
    <t>2012.9</t>
    <phoneticPr fontId="3"/>
  </si>
  <si>
    <t>2012.10</t>
    <phoneticPr fontId="3"/>
  </si>
  <si>
    <t>2012.11</t>
    <phoneticPr fontId="3"/>
  </si>
  <si>
    <t>2012.12</t>
    <phoneticPr fontId="3"/>
  </si>
  <si>
    <t>2013.1</t>
    <phoneticPr fontId="3"/>
  </si>
  <si>
    <t>2013.2</t>
    <phoneticPr fontId="3"/>
  </si>
  <si>
    <t>2013.3</t>
    <phoneticPr fontId="3"/>
  </si>
  <si>
    <t>2013.4</t>
    <phoneticPr fontId="3"/>
  </si>
  <si>
    <t>2013.5</t>
    <phoneticPr fontId="3"/>
  </si>
  <si>
    <t>2013.6</t>
    <phoneticPr fontId="3"/>
  </si>
  <si>
    <t>2013.7</t>
    <phoneticPr fontId="3"/>
  </si>
  <si>
    <t>2013.8</t>
    <phoneticPr fontId="3"/>
  </si>
  <si>
    <t>2013.9</t>
    <phoneticPr fontId="3"/>
  </si>
  <si>
    <t>2013.10</t>
    <phoneticPr fontId="3"/>
  </si>
  <si>
    <t>2013.11</t>
    <phoneticPr fontId="3"/>
  </si>
  <si>
    <t>2013.12</t>
    <phoneticPr fontId="3"/>
  </si>
  <si>
    <t>2014.1</t>
    <phoneticPr fontId="3"/>
  </si>
  <si>
    <t>2014.2</t>
    <phoneticPr fontId="3"/>
  </si>
  <si>
    <t>2014.3</t>
    <phoneticPr fontId="3"/>
  </si>
  <si>
    <t>2014.4</t>
    <phoneticPr fontId="3"/>
  </si>
  <si>
    <t>2014.5</t>
    <phoneticPr fontId="3"/>
  </si>
  <si>
    <t>2014.6</t>
    <phoneticPr fontId="3"/>
  </si>
  <si>
    <t>2014.7</t>
    <phoneticPr fontId="3"/>
  </si>
  <si>
    <t>2014.8</t>
    <phoneticPr fontId="3"/>
  </si>
  <si>
    <t>2014.9</t>
    <phoneticPr fontId="3"/>
  </si>
  <si>
    <t>2014.10</t>
    <phoneticPr fontId="3"/>
  </si>
  <si>
    <t>2014.11</t>
    <phoneticPr fontId="3"/>
  </si>
  <si>
    <t>2014.12</t>
    <phoneticPr fontId="3"/>
  </si>
  <si>
    <t>2015.1</t>
    <phoneticPr fontId="3"/>
  </si>
  <si>
    <t>2015.2</t>
    <phoneticPr fontId="3"/>
  </si>
  <si>
    <t>2015.3</t>
    <phoneticPr fontId="3"/>
  </si>
  <si>
    <t>2015.4</t>
    <phoneticPr fontId="3"/>
  </si>
  <si>
    <t>2015.5</t>
    <phoneticPr fontId="3"/>
  </si>
  <si>
    <t>2015.6</t>
    <phoneticPr fontId="3"/>
  </si>
  <si>
    <t>2015.7</t>
    <phoneticPr fontId="3"/>
  </si>
  <si>
    <t>2015.8</t>
    <phoneticPr fontId="3"/>
  </si>
  <si>
    <t>2015.9</t>
    <phoneticPr fontId="3"/>
  </si>
  <si>
    <t>2015.10</t>
    <phoneticPr fontId="3"/>
  </si>
  <si>
    <t>2015.11</t>
    <phoneticPr fontId="3"/>
  </si>
  <si>
    <t>2016.1</t>
    <phoneticPr fontId="3"/>
  </si>
  <si>
    <t>2015.12</t>
    <phoneticPr fontId="3"/>
  </si>
  <si>
    <t>流通段階におけるLPガス価格推移</t>
    <rPh sb="0" eb="2">
      <t>リュウツウ</t>
    </rPh>
    <rPh sb="2" eb="4">
      <t>ダンカイ</t>
    </rPh>
    <rPh sb="14" eb="16">
      <t>スイイ</t>
    </rPh>
    <phoneticPr fontId="3"/>
  </si>
  <si>
    <t>2016.2</t>
  </si>
  <si>
    <t>2016.3</t>
    <phoneticPr fontId="3"/>
  </si>
  <si>
    <t>2016.4</t>
    <phoneticPr fontId="3"/>
  </si>
  <si>
    <t>2016.5</t>
    <phoneticPr fontId="3"/>
  </si>
  <si>
    <t>2016.6</t>
    <phoneticPr fontId="3"/>
  </si>
  <si>
    <t>2016.7</t>
    <phoneticPr fontId="3"/>
  </si>
  <si>
    <t>2016.8</t>
    <phoneticPr fontId="3"/>
  </si>
  <si>
    <t>2016.9</t>
    <phoneticPr fontId="3"/>
  </si>
  <si>
    <t>2016.10</t>
    <phoneticPr fontId="3"/>
  </si>
  <si>
    <t>2016.11</t>
    <phoneticPr fontId="3"/>
  </si>
  <si>
    <t>2016.12</t>
    <phoneticPr fontId="3"/>
  </si>
  <si>
    <t>2017.1</t>
    <phoneticPr fontId="3"/>
  </si>
  <si>
    <t>2017.2</t>
    <phoneticPr fontId="3"/>
  </si>
  <si>
    <t>2017.3</t>
  </si>
  <si>
    <t>2017.4</t>
  </si>
  <si>
    <t>FOB</t>
    <phoneticPr fontId="3"/>
  </si>
  <si>
    <t>2017.5</t>
  </si>
  <si>
    <t>2017.6</t>
    <phoneticPr fontId="3"/>
  </si>
  <si>
    <t>2017.7</t>
  </si>
  <si>
    <t>2017.8</t>
    <phoneticPr fontId="3"/>
  </si>
  <si>
    <t>2017.9</t>
  </si>
  <si>
    <t>2017.10</t>
    <phoneticPr fontId="3"/>
  </si>
  <si>
    <t>2017.11</t>
    <phoneticPr fontId="3"/>
  </si>
  <si>
    <t>2017.12</t>
    <phoneticPr fontId="3"/>
  </si>
  <si>
    <t>2018.1</t>
    <phoneticPr fontId="3"/>
  </si>
  <si>
    <t>2018.2</t>
    <phoneticPr fontId="3"/>
  </si>
  <si>
    <t>2018.3</t>
    <phoneticPr fontId="3"/>
  </si>
  <si>
    <t>2018.4</t>
    <phoneticPr fontId="3"/>
  </si>
  <si>
    <t>2018.5</t>
    <phoneticPr fontId="3"/>
  </si>
  <si>
    <t>2018.6</t>
    <phoneticPr fontId="3"/>
  </si>
  <si>
    <t>2018.7</t>
    <phoneticPr fontId="3"/>
  </si>
  <si>
    <t>2018.8</t>
    <phoneticPr fontId="3"/>
  </si>
  <si>
    <t>2018.9</t>
    <phoneticPr fontId="3"/>
  </si>
  <si>
    <t>2018.10</t>
    <phoneticPr fontId="3"/>
  </si>
  <si>
    <t>2018.11</t>
    <phoneticPr fontId="3"/>
  </si>
  <si>
    <t>2018.12</t>
    <phoneticPr fontId="3"/>
  </si>
  <si>
    <t>ブタン</t>
    <phoneticPr fontId="3"/>
  </si>
  <si>
    <t>2019.1</t>
    <phoneticPr fontId="3"/>
  </si>
  <si>
    <t>2019.2</t>
    <phoneticPr fontId="3"/>
  </si>
  <si>
    <t>2019.3</t>
    <phoneticPr fontId="3"/>
  </si>
  <si>
    <t>2019.4</t>
    <phoneticPr fontId="3"/>
  </si>
  <si>
    <t>2019.5</t>
    <phoneticPr fontId="3"/>
  </si>
  <si>
    <t>2019.6</t>
    <phoneticPr fontId="3"/>
  </si>
  <si>
    <t>2019.7</t>
    <phoneticPr fontId="3"/>
  </si>
  <si>
    <t>2019.8</t>
    <phoneticPr fontId="3"/>
  </si>
  <si>
    <t>2019.9</t>
    <phoneticPr fontId="3"/>
  </si>
  <si>
    <t>2019.10</t>
    <phoneticPr fontId="3"/>
  </si>
  <si>
    <t>2019.11</t>
    <phoneticPr fontId="3"/>
  </si>
  <si>
    <t>2019.12</t>
    <phoneticPr fontId="3"/>
  </si>
  <si>
    <t>2020.1</t>
    <phoneticPr fontId="3"/>
  </si>
  <si>
    <t>2020.2</t>
    <phoneticPr fontId="3"/>
  </si>
  <si>
    <t>2020.3</t>
    <phoneticPr fontId="3"/>
  </si>
  <si>
    <t>2020.4</t>
    <phoneticPr fontId="3"/>
  </si>
  <si>
    <t>2020.5</t>
    <phoneticPr fontId="3"/>
  </si>
  <si>
    <t>2020.6</t>
    <phoneticPr fontId="3"/>
  </si>
  <si>
    <t>2020.7</t>
    <phoneticPr fontId="3"/>
  </si>
  <si>
    <t>2020.8</t>
    <phoneticPr fontId="3"/>
  </si>
  <si>
    <t>2020.9</t>
    <phoneticPr fontId="3"/>
  </si>
  <si>
    <t>2020.10</t>
    <phoneticPr fontId="3"/>
  </si>
  <si>
    <t>2020.11</t>
    <phoneticPr fontId="3"/>
  </si>
  <si>
    <t>2020.12</t>
    <phoneticPr fontId="3"/>
  </si>
  <si>
    <t>2021.1</t>
    <phoneticPr fontId="3"/>
  </si>
  <si>
    <t>2021.2</t>
    <phoneticPr fontId="3"/>
  </si>
  <si>
    <t>2021.3</t>
    <phoneticPr fontId="3"/>
  </si>
  <si>
    <t>2021.4</t>
    <phoneticPr fontId="3"/>
  </si>
  <si>
    <t>2021.5</t>
    <phoneticPr fontId="3"/>
  </si>
  <si>
    <t>2021.6</t>
    <phoneticPr fontId="3"/>
  </si>
  <si>
    <t>2021.7</t>
    <phoneticPr fontId="3"/>
  </si>
  <si>
    <t>10月</t>
    <rPh sb="2" eb="3">
      <t>ガツ</t>
    </rPh>
    <phoneticPr fontId="3"/>
  </si>
  <si>
    <t>2021.8</t>
    <phoneticPr fontId="3"/>
  </si>
  <si>
    <t>11月</t>
    <rPh sb="2" eb="3">
      <t>ガツ</t>
    </rPh>
    <phoneticPr fontId="3"/>
  </si>
  <si>
    <t>2021.9</t>
    <phoneticPr fontId="3"/>
  </si>
  <si>
    <t>12月</t>
    <rPh sb="2" eb="3">
      <t>ガツ</t>
    </rPh>
    <phoneticPr fontId="3"/>
  </si>
  <si>
    <t>2021.10</t>
    <phoneticPr fontId="3"/>
  </si>
  <si>
    <t>2021.11</t>
    <phoneticPr fontId="3"/>
  </si>
  <si>
    <t>2021.12</t>
    <phoneticPr fontId="3"/>
  </si>
  <si>
    <t>　</t>
    <phoneticPr fontId="3"/>
  </si>
  <si>
    <t>2022.1</t>
    <phoneticPr fontId="3"/>
  </si>
  <si>
    <t>2022.2</t>
    <phoneticPr fontId="3"/>
  </si>
  <si>
    <t>2022.3</t>
    <phoneticPr fontId="3"/>
  </si>
  <si>
    <t>2022.4</t>
    <phoneticPr fontId="3"/>
  </si>
  <si>
    <t>7月</t>
    <rPh sb="1" eb="2">
      <t>ガツ</t>
    </rPh>
    <phoneticPr fontId="3"/>
  </si>
  <si>
    <t>2022.5</t>
    <phoneticPr fontId="3"/>
  </si>
  <si>
    <t>8月</t>
    <rPh sb="1" eb="2">
      <t>ガツ</t>
    </rPh>
    <phoneticPr fontId="3"/>
  </si>
  <si>
    <t>2022.6</t>
    <phoneticPr fontId="3"/>
  </si>
  <si>
    <t>9月</t>
    <rPh sb="1" eb="2">
      <t>ガツ</t>
    </rPh>
    <phoneticPr fontId="3"/>
  </si>
  <si>
    <t>2022.7</t>
    <phoneticPr fontId="3"/>
  </si>
  <si>
    <t>2022.8</t>
    <phoneticPr fontId="3"/>
  </si>
  <si>
    <t>2022.9</t>
    <phoneticPr fontId="3"/>
  </si>
  <si>
    <t>2022.10</t>
    <phoneticPr fontId="3"/>
  </si>
  <si>
    <t>2022.11</t>
    <phoneticPr fontId="3"/>
  </si>
  <si>
    <t>2022.12</t>
    <phoneticPr fontId="3"/>
  </si>
  <si>
    <t>2023.1</t>
    <phoneticPr fontId="3"/>
  </si>
  <si>
    <t>2023.2</t>
    <phoneticPr fontId="3"/>
  </si>
  <si>
    <t>2023.3</t>
    <phoneticPr fontId="3"/>
  </si>
  <si>
    <t>FOB価格</t>
    <rPh sb="3" eb="5">
      <t>カカク</t>
    </rPh>
    <phoneticPr fontId="3"/>
  </si>
  <si>
    <t>CIF価格</t>
    <rPh sb="3" eb="5">
      <t>カカク</t>
    </rPh>
    <phoneticPr fontId="3"/>
  </si>
  <si>
    <t>計</t>
    <rPh sb="0" eb="1">
      <t>ケイ</t>
    </rPh>
    <phoneticPr fontId="3"/>
  </si>
  <si>
    <t>一般用</t>
  </si>
  <si>
    <t>原料用</t>
  </si>
  <si>
    <t>家庭用(東京)</t>
    <rPh sb="0" eb="3">
      <t>カテイヨウ</t>
    </rPh>
    <rPh sb="4" eb="6">
      <t>トウキョウ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</si>
  <si>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</si>
  <si>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</si>
  <si>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</si>
  <si>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プロパン</t>
  </si>
  <si>
    <t>プロパン</t>
    <phoneticPr fontId="3"/>
  </si>
  <si>
    <t>2019年(暦年)</t>
    <phoneticPr fontId="3"/>
  </si>
  <si>
    <t>2020年(暦年)</t>
    <phoneticPr fontId="3"/>
  </si>
  <si>
    <t>2021年(暦年)</t>
    <phoneticPr fontId="3"/>
  </si>
  <si>
    <t>最終更新:</t>
    <phoneticPr fontId="21"/>
  </si>
  <si>
    <t>サウジアラビアCP(Contract Price)</t>
    <phoneticPr fontId="21"/>
  </si>
  <si>
    <t>財務省「貿易統計」</t>
    <phoneticPr fontId="21"/>
  </si>
  <si>
    <t>　　　　　</t>
    <phoneticPr fontId="3"/>
  </si>
  <si>
    <t>石油連盟</t>
    <phoneticPr fontId="21"/>
  </si>
  <si>
    <t>【出所】</t>
    <rPh sb="1" eb="3">
      <t>シュッショ</t>
    </rPh>
    <phoneticPr fontId="3"/>
  </si>
  <si>
    <t>品種等</t>
    <rPh sb="0" eb="2">
      <t>ヒンシュ</t>
    </rPh>
    <rPh sb="2" eb="3">
      <t>トウ</t>
    </rPh>
    <phoneticPr fontId="21"/>
  </si>
  <si>
    <t>　プロパン:卸会社販売値、民生用50kg詰め　　ブタン:卸会社販売値、産業用大口需要家渡し</t>
    <phoneticPr fontId="21"/>
  </si>
  <si>
    <r>
      <t>円/10m</t>
    </r>
    <r>
      <rPr>
        <vertAlign val="superscript"/>
        <sz val="13"/>
        <rFont val="Meiryo UI"/>
        <family val="3"/>
        <charset val="128"/>
      </rPr>
      <t>3</t>
    </r>
    <phoneticPr fontId="3"/>
  </si>
  <si>
    <t>価格の区分</t>
    <rPh sb="0" eb="2">
      <t>カカク</t>
    </rPh>
    <rPh sb="3" eb="5">
      <t>クブン</t>
    </rPh>
    <phoneticPr fontId="21"/>
  </si>
  <si>
    <t>流通の段階</t>
    <rPh sb="0" eb="2">
      <t>リュウツウ</t>
    </rPh>
    <rPh sb="3" eb="5">
      <t>ダンカイ</t>
    </rPh>
    <phoneticPr fontId="3"/>
  </si>
  <si>
    <t>家庭用</t>
  </si>
  <si>
    <t>卸売価格P</t>
    <phoneticPr fontId="3"/>
  </si>
  <si>
    <t>卸売価格B</t>
    <phoneticPr fontId="3"/>
  </si>
  <si>
    <t>前月</t>
    <rPh sb="0" eb="1">
      <t>ゼン</t>
    </rPh>
    <rPh sb="1" eb="2">
      <t>ツキ</t>
    </rPh>
    <phoneticPr fontId="3"/>
  </si>
  <si>
    <t>最新月</t>
    <rPh sb="0" eb="2">
      <t>サイシン</t>
    </rPh>
    <rPh sb="2" eb="3">
      <t>ツキ</t>
    </rPh>
    <phoneticPr fontId="3"/>
  </si>
  <si>
    <r>
      <rPr>
        <b/>
        <sz val="14"/>
        <rFont val="Meiryo UI"/>
        <family val="3"/>
        <charset val="128"/>
      </rPr>
      <t>FOB価格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</si>
  <si>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CIF価格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</si>
  <si>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卸売価格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</si>
  <si>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小売価格</t>
    </r>
    <r>
      <rPr>
        <sz val="12"/>
        <rFont val="Meiryo UI"/>
        <family val="3"/>
        <charset val="128"/>
      </rPr>
      <t>(家庭用)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</si>
  <si>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為替レート</t>
    </r>
    <r>
      <rPr>
        <sz val="14"/>
        <rFont val="Meiryo UI"/>
        <family val="3"/>
        <charset val="128"/>
      </rPr>
      <t>:</t>
    </r>
    <phoneticPr fontId="3"/>
  </si>
  <si>
    <t>■本資料は、流通段階ごとのLPガス価格を整理したものです。なおデータの出所元は、下部に記載しております。</t>
    <rPh sb="1" eb="2">
      <t>ホン</t>
    </rPh>
    <rPh sb="2" eb="4">
      <t>シリョウ</t>
    </rPh>
    <rPh sb="6" eb="10">
      <t>リュウツウダンカイ</t>
    </rPh>
    <rPh sb="17" eb="19">
      <t>カカク</t>
    </rPh>
    <rPh sb="20" eb="22">
      <t>セイリ</t>
    </rPh>
    <rPh sb="35" eb="38">
      <t>シュッショモト</t>
    </rPh>
    <rPh sb="40" eb="42">
      <t>カブ</t>
    </rPh>
    <rPh sb="43" eb="45">
      <t>キサイ</t>
    </rPh>
    <phoneticPr fontId="4"/>
  </si>
  <si>
    <t>■本資料の更新は、毎月の月初頃に行います(頻度:1回/月)。</t>
    <rPh sb="2" eb="4">
      <t>シリョウ</t>
    </rPh>
    <rPh sb="10" eb="11">
      <t>ツキ</t>
    </rPh>
    <rPh sb="12" eb="14">
      <t>ゲッショ</t>
    </rPh>
    <rPh sb="21" eb="23">
      <t>ヒンド</t>
    </rPh>
    <rPh sb="27" eb="28">
      <t>ツキ</t>
    </rPh>
    <phoneticPr fontId="4"/>
  </si>
  <si>
    <t>総務省統計局「小売物価統計」（消費税込み）</t>
    <rPh sb="15" eb="18">
      <t>ショウヒゼイ</t>
    </rPh>
    <rPh sb="18" eb="19">
      <t>コ</t>
    </rPh>
    <phoneticPr fontId="21"/>
  </si>
  <si>
    <t>日本経済新聞社「週間商品市況｣ （消費税抜き）</t>
    <rPh sb="17" eb="20">
      <t>ショウヒゼイ</t>
    </rPh>
    <rPh sb="20" eb="21">
      <t>ヌ</t>
    </rPh>
    <phoneticPr fontId="21"/>
  </si>
  <si>
    <t>2023.4</t>
    <phoneticPr fontId="3"/>
  </si>
  <si>
    <t>2023.5</t>
    <phoneticPr fontId="3"/>
  </si>
  <si>
    <t>2023.6</t>
    <phoneticPr fontId="3"/>
  </si>
  <si>
    <t>2023.7</t>
    <phoneticPr fontId="3"/>
  </si>
  <si>
    <t>2023.8</t>
    <phoneticPr fontId="3"/>
  </si>
  <si>
    <t>2023.9</t>
    <phoneticPr fontId="3"/>
  </si>
  <si>
    <t>2021年度</t>
    <rPh sb="4" eb="6">
      <t>ネンド</t>
    </rPh>
    <phoneticPr fontId="3"/>
  </si>
  <si>
    <t>2023.10</t>
    <phoneticPr fontId="3"/>
  </si>
  <si>
    <t>2023.11</t>
    <phoneticPr fontId="3"/>
  </si>
  <si>
    <t>2月</t>
    <rPh sb="1" eb="2">
      <t>ガツ</t>
    </rPh>
    <phoneticPr fontId="21"/>
  </si>
  <si>
    <t>2023.12</t>
    <phoneticPr fontId="3"/>
  </si>
  <si>
    <t>3月</t>
    <rPh sb="1" eb="2">
      <t>ガツ</t>
    </rPh>
    <phoneticPr fontId="21"/>
  </si>
  <si>
    <t>2024.1</t>
    <phoneticPr fontId="3"/>
  </si>
  <si>
    <t>4月</t>
    <rPh sb="1" eb="2">
      <t>ガツ</t>
    </rPh>
    <phoneticPr fontId="21"/>
  </si>
  <si>
    <t>2024.2</t>
    <phoneticPr fontId="3"/>
  </si>
  <si>
    <t>2022年(暦年)</t>
    <phoneticPr fontId="3"/>
  </si>
  <si>
    <t>5月</t>
    <rPh sb="1" eb="2">
      <t>ガツ</t>
    </rPh>
    <phoneticPr fontId="21"/>
  </si>
  <si>
    <t>2024.3</t>
    <phoneticPr fontId="3"/>
  </si>
  <si>
    <t>6月</t>
    <rPh sb="1" eb="2">
      <t>ガツ</t>
    </rPh>
    <phoneticPr fontId="21"/>
  </si>
  <si>
    <t>2024.4</t>
    <phoneticPr fontId="3"/>
  </si>
  <si>
    <t>2024.5</t>
    <phoneticPr fontId="3"/>
  </si>
  <si>
    <t>7月</t>
    <rPh sb="1" eb="2">
      <t>ガツ</t>
    </rPh>
    <phoneticPr fontId="21"/>
  </si>
  <si>
    <t>2024.6</t>
    <phoneticPr fontId="3"/>
  </si>
  <si>
    <t>8月</t>
    <rPh sb="1" eb="2">
      <t>ガツ</t>
    </rPh>
    <phoneticPr fontId="21"/>
  </si>
  <si>
    <t>2024.7</t>
    <phoneticPr fontId="3"/>
  </si>
  <si>
    <t>9月</t>
    <rPh sb="1" eb="2">
      <t>ガツ</t>
    </rPh>
    <phoneticPr fontId="21"/>
  </si>
  <si>
    <t>2024.8</t>
    <phoneticPr fontId="3"/>
  </si>
  <si>
    <t>10月</t>
    <rPh sb="2" eb="3">
      <t>ガツ</t>
    </rPh>
    <phoneticPr fontId="21"/>
  </si>
  <si>
    <t>11月</t>
    <rPh sb="2" eb="3">
      <t>ガツ</t>
    </rPh>
    <phoneticPr fontId="21"/>
  </si>
  <si>
    <t>2024.9</t>
    <phoneticPr fontId="3"/>
  </si>
  <si>
    <t>2022年度</t>
    <rPh sb="4" eb="6">
      <t>ネンド</t>
    </rPh>
    <phoneticPr fontId="3"/>
  </si>
  <si>
    <t>2023年(暦年)</t>
    <phoneticPr fontId="3"/>
  </si>
  <si>
    <t>12月</t>
    <rPh sb="2" eb="3">
      <t>ガツ</t>
    </rPh>
    <phoneticPr fontId="21"/>
  </si>
  <si>
    <t>2024.10</t>
    <phoneticPr fontId="3"/>
  </si>
  <si>
    <t>2024.11</t>
    <phoneticPr fontId="3"/>
  </si>
  <si>
    <t>２月</t>
    <rPh sb="1" eb="2">
      <t>ガツ</t>
    </rPh>
    <phoneticPr fontId="21"/>
  </si>
  <si>
    <t>2024.12</t>
    <phoneticPr fontId="3"/>
  </si>
  <si>
    <t>３月</t>
  </si>
  <si>
    <t>2025.1</t>
    <phoneticPr fontId="3"/>
  </si>
  <si>
    <t xml:space="preserve"> </t>
  </si>
  <si>
    <t>4月</t>
    <phoneticPr fontId="21"/>
  </si>
  <si>
    <t>2025.2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</si>
</sst>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3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color indexed="3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明朝"/>
      <family val="1"/>
      <charset val="128"/>
    </font>
    <font>
      <b/>
      <sz val="22"/>
      <name val="Meiryo UI"/>
      <family val="3"/>
      <charset val="128"/>
    </font>
    <font>
      <sz val="12"/>
      <color indexed="12"/>
      <name val="Arial"/>
      <family val="2"/>
    </font>
    <font>
      <sz val="12"/>
      <name val="Arial"/>
      <family val="2"/>
    </font>
    <font>
      <sz val="14"/>
      <color indexed="12"/>
      <name val="ＭＳ 明朝"/>
      <family val="1"/>
      <charset val="128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4"/>
      <color rgb="FF0000FF"/>
      <name val="Arial"/>
      <family val="2"/>
    </font>
    <font>
      <sz val="12"/>
      <color theme="0"/>
      <name val="Arial"/>
      <family val="2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3"/>
      <name val="Meiryo UI"/>
      <family val="3"/>
      <charset val="128"/>
    </font>
    <font>
      <sz val="7"/>
      <name val="ＭＳ 明朝"/>
      <family val="1"/>
      <charset val="128"/>
    </font>
    <font>
      <sz val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1"/>
      <name val="Meiryo UI"/>
      <family val="3"/>
      <charset val="128"/>
    </font>
    <font>
      <b/>
      <sz val="1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4">
    <xf numFmtId="0" fontId="0" fillId="0" borderId="0" xfId="0"/>
    <xf numFmtId="0" fontId="7" fillId="0" borderId="0" xfId="0" applyFont="1"/>
    <xf numFmtId="0" fontId="11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6" fillId="0" borderId="0" xfId="0" applyFont="1"/>
    <xf numFmtId="38" fontId="10" fillId="0" borderId="33" xfId="2" applyFont="1" applyFill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38" fontId="13" fillId="0" borderId="33" xfId="2" applyFont="1" applyFill="1" applyBorder="1"/>
    <xf numFmtId="38" fontId="6" fillId="0" borderId="0" xfId="2" applyFont="1" applyFill="1"/>
    <xf numFmtId="38" fontId="10" fillId="0" borderId="0" xfId="2" applyFont="1" applyFill="1" applyAlignment="1" applyProtection="1">
      <alignment vertical="center"/>
      <protection locked="0"/>
    </xf>
    <xf numFmtId="38" fontId="9" fillId="0" borderId="0" xfId="2" applyFont="1" applyFill="1" applyAlignment="1" applyProtection="1">
      <alignment vertical="center"/>
      <protection locked="0"/>
    </xf>
    <xf numFmtId="38" fontId="16" fillId="0" borderId="0" xfId="2" applyFont="1" applyFill="1" applyAlignment="1">
      <alignment shrinkToFit="1"/>
    </xf>
    <xf numFmtId="38" fontId="9" fillId="0" borderId="0" xfId="2" applyFont="1" applyFill="1" applyAlignment="1" applyProtection="1">
      <alignment vertical="center" shrinkToFit="1"/>
      <protection locked="0"/>
    </xf>
    <xf numFmtId="38" fontId="6" fillId="0" borderId="0" xfId="2" applyFont="1" applyFill="1" applyAlignment="1">
      <alignment shrinkToFit="1"/>
    </xf>
    <xf numFmtId="0" fontId="18" fillId="0" borderId="0" xfId="0" applyFont="1"/>
    <xf numFmtId="14" fontId="19" fillId="0" borderId="0" xfId="0" applyNumberFormat="1" applyFont="1" applyAlignment="1">
      <alignment horizontal="right" shrinkToFi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2" fontId="23" fillId="0" borderId="0" xfId="0" applyNumberFormat="1" applyFont="1" applyAlignment="1" applyProtection="1">
      <alignment vertical="center"/>
      <protection locked="0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40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37" fontId="13" fillId="0" borderId="10" xfId="0" applyNumberFormat="1" applyFont="1" applyBorder="1" applyAlignment="1" applyProtection="1">
      <alignment vertical="center" shrinkToFit="1"/>
      <protection locked="0"/>
    </xf>
    <xf numFmtId="37" fontId="13" fillId="0" borderId="15" xfId="0" applyNumberFormat="1" applyFont="1" applyBorder="1" applyAlignment="1" applyProtection="1">
      <alignment vertical="center" shrinkToFit="1"/>
      <protection locked="0"/>
    </xf>
    <xf numFmtId="37" fontId="10" fillId="0" borderId="9" xfId="0" applyNumberFormat="1" applyFont="1" applyBorder="1" applyAlignment="1" applyProtection="1">
      <alignment vertical="center" shrinkToFit="1"/>
      <protection locked="0"/>
    </xf>
    <xf numFmtId="37" fontId="13" fillId="0" borderId="18" xfId="0" applyNumberFormat="1" applyFont="1" applyBorder="1" applyAlignment="1" applyProtection="1">
      <alignment vertical="center" shrinkToFit="1"/>
      <protection locked="0"/>
    </xf>
    <xf numFmtId="38" fontId="9" fillId="0" borderId="17" xfId="2" applyFont="1" applyFill="1" applyBorder="1" applyAlignment="1" applyProtection="1">
      <alignment vertical="center" shrinkToFit="1"/>
      <protection locked="0"/>
    </xf>
    <xf numFmtId="37" fontId="10" fillId="0" borderId="10" xfId="0" applyNumberFormat="1" applyFont="1" applyBorder="1" applyAlignment="1" applyProtection="1">
      <alignment vertical="center" shrinkToFit="1"/>
      <protection locked="0"/>
    </xf>
    <xf numFmtId="2" fontId="9" fillId="0" borderId="11" xfId="0" applyNumberFormat="1" applyFont="1" applyBorder="1" applyAlignment="1" applyProtection="1">
      <alignment vertical="center" shrinkToFit="1"/>
      <protection locked="0"/>
    </xf>
    <xf numFmtId="178" fontId="12" fillId="0" borderId="9" xfId="2" applyNumberFormat="1" applyFont="1" applyFill="1" applyBorder="1" applyAlignment="1" applyProtection="1">
      <alignment vertical="center" shrinkToFit="1"/>
      <protection locked="0"/>
    </xf>
    <xf numFmtId="176" fontId="12" fillId="0" borderId="26" xfId="0" applyNumberFormat="1" applyFont="1" applyBorder="1" applyAlignment="1" applyProtection="1">
      <alignment vertical="center" shrinkToFit="1"/>
      <protection locked="0"/>
    </xf>
    <xf numFmtId="38" fontId="13" fillId="0" borderId="23" xfId="1" applyFont="1" applyFill="1" applyBorder="1" applyAlignment="1">
      <alignment vertical="center" shrinkToFit="1"/>
    </xf>
    <xf numFmtId="38" fontId="13" fillId="0" borderId="36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178" fontId="12" fillId="0" borderId="19" xfId="2" applyNumberFormat="1" applyFont="1" applyFill="1" applyBorder="1" applyAlignment="1" applyProtection="1">
      <alignment vertical="center" shrinkToFit="1"/>
      <protection locked="0"/>
    </xf>
    <xf numFmtId="178" fontId="12" fillId="0" borderId="20" xfId="2" applyNumberFormat="1" applyFont="1" applyFill="1" applyBorder="1" applyAlignment="1" applyProtection="1">
      <alignment vertical="center" shrinkToFit="1"/>
      <protection locked="0"/>
    </xf>
    <xf numFmtId="37" fontId="13" fillId="0" borderId="9" xfId="0" applyNumberFormat="1" applyFont="1" applyBorder="1" applyAlignment="1" applyProtection="1">
      <alignment vertical="center" shrinkToFit="1"/>
      <protection locked="0"/>
    </xf>
    <xf numFmtId="176" fontId="12" fillId="0" borderId="10" xfId="0" applyNumberFormat="1" applyFont="1" applyBorder="1" applyAlignment="1" applyProtection="1">
      <alignment vertical="center" shrinkToFit="1"/>
      <protection locked="0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37" fontId="10" fillId="0" borderId="18" xfId="0" applyNumberFormat="1" applyFont="1" applyBorder="1" applyAlignment="1" applyProtection="1">
      <alignment vertical="center" shrinkToFit="1"/>
      <protection locked="0"/>
    </xf>
    <xf numFmtId="37" fontId="12" fillId="0" borderId="27" xfId="0" applyNumberFormat="1" applyFont="1" applyBorder="1" applyAlignment="1" applyProtection="1">
      <alignment vertical="center" shrinkToFit="1"/>
      <protection locked="0"/>
    </xf>
    <xf numFmtId="38" fontId="13" fillId="0" borderId="9" xfId="1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vertical="center" shrinkToFit="1"/>
    </xf>
    <xf numFmtId="178" fontId="12" fillId="0" borderId="12" xfId="2" applyNumberFormat="1" applyFont="1" applyFill="1" applyBorder="1" applyAlignment="1" applyProtection="1">
      <alignment vertical="center" shrinkToFit="1"/>
      <protection locked="0"/>
    </xf>
    <xf numFmtId="178" fontId="12" fillId="2" borderId="2" xfId="2" applyNumberFormat="1" applyFont="1" applyFill="1" applyBorder="1" applyAlignment="1" applyProtection="1">
      <alignment vertical="center" shrinkToFit="1"/>
      <protection locked="0"/>
    </xf>
    <xf numFmtId="178" fontId="12" fillId="2" borderId="3" xfId="2" applyNumberFormat="1" applyFont="1" applyFill="1" applyBorder="1" applyAlignment="1" applyProtection="1">
      <alignment vertical="center" shrinkToFit="1"/>
      <protection locked="0"/>
    </xf>
    <xf numFmtId="37" fontId="13" fillId="2" borderId="4" xfId="0" applyNumberFormat="1" applyFont="1" applyFill="1" applyBorder="1" applyAlignment="1" applyProtection="1">
      <alignment vertical="center" shrinkToFit="1"/>
      <protection locked="0"/>
    </xf>
    <xf numFmtId="37" fontId="13" fillId="2" borderId="2" xfId="0" applyNumberFormat="1" applyFont="1" applyFill="1" applyBorder="1" applyAlignment="1" applyProtection="1">
      <alignment vertical="center" shrinkToFit="1"/>
      <protection locked="0"/>
    </xf>
    <xf numFmtId="37" fontId="10" fillId="2" borderId="7" xfId="0" applyNumberFormat="1" applyFont="1" applyFill="1" applyBorder="1" applyAlignment="1" applyProtection="1">
      <alignment vertical="center" shrinkToFit="1"/>
      <protection locked="0"/>
    </xf>
    <xf numFmtId="176" fontId="9" fillId="0" borderId="26" xfId="0" applyNumberFormat="1" applyFont="1" applyBorder="1" applyAlignment="1" applyProtection="1">
      <alignment vertical="center" shrinkToFit="1"/>
      <protection locked="0"/>
    </xf>
    <xf numFmtId="37" fontId="13" fillId="0" borderId="24" xfId="0" applyNumberFormat="1" applyFont="1" applyBorder="1" applyAlignment="1" applyProtection="1">
      <alignment vertical="center" shrinkToFit="1"/>
      <protection locked="0"/>
    </xf>
    <xf numFmtId="37" fontId="13" fillId="0" borderId="16" xfId="0" applyNumberFormat="1" applyFont="1" applyBorder="1" applyAlignment="1">
      <alignment vertical="center" shrinkToFit="1"/>
    </xf>
    <xf numFmtId="178" fontId="9" fillId="0" borderId="12" xfId="2" applyNumberFormat="1" applyFont="1" applyFill="1" applyBorder="1" applyAlignment="1" applyProtection="1">
      <alignment vertical="center" shrinkToFit="1"/>
      <protection locked="0"/>
    </xf>
    <xf numFmtId="178" fontId="9" fillId="0" borderId="9" xfId="2" applyNumberFormat="1" applyFont="1" applyFill="1" applyBorder="1" applyAlignment="1" applyProtection="1">
      <alignment vertical="center" shrinkToFit="1"/>
      <protection locked="0"/>
    </xf>
    <xf numFmtId="37" fontId="10" fillId="0" borderId="15" xfId="0" applyNumberFormat="1" applyFont="1" applyBorder="1" applyAlignment="1" applyProtection="1">
      <alignment vertical="center" shrinkToFit="1"/>
      <protection locked="0"/>
    </xf>
    <xf numFmtId="2" fontId="12" fillId="0" borderId="11" xfId="0" applyNumberFormat="1" applyFont="1" applyBorder="1" applyAlignment="1" applyProtection="1">
      <alignment vertical="center" shrinkToFit="1"/>
      <protection locked="0"/>
    </xf>
    <xf numFmtId="178" fontId="9" fillId="0" borderId="3" xfId="2" applyNumberFormat="1" applyFont="1" applyFill="1" applyBorder="1" applyAlignment="1" applyProtection="1">
      <alignment vertical="center" shrinkToFit="1"/>
      <protection locked="0"/>
    </xf>
    <xf numFmtId="178" fontId="9" fillId="0" borderId="2" xfId="2" applyNumberFormat="1" applyFont="1" applyFill="1" applyBorder="1" applyAlignment="1" applyProtection="1">
      <alignment vertical="center" shrinkToFit="1"/>
      <protection locked="0"/>
    </xf>
    <xf numFmtId="38" fontId="9" fillId="0" borderId="6" xfId="2" applyFont="1" applyFill="1" applyBorder="1" applyAlignment="1" applyProtection="1">
      <alignment vertical="center" shrinkToFit="1"/>
      <protection locked="0"/>
    </xf>
    <xf numFmtId="38" fontId="12" fillId="0" borderId="9" xfId="2" applyFont="1" applyFill="1" applyBorder="1" applyAlignment="1" applyProtection="1">
      <alignment vertical="center" shrinkToFit="1"/>
      <protection locked="0"/>
    </xf>
    <xf numFmtId="37" fontId="12" fillId="0" borderId="17" xfId="0" applyNumberFormat="1" applyFont="1" applyBorder="1" applyAlignment="1" applyProtection="1">
      <alignment vertical="center" shrinkToFit="1"/>
      <protection locked="0"/>
    </xf>
    <xf numFmtId="37" fontId="13" fillId="0" borderId="13" xfId="0" applyNumberFormat="1" applyFont="1" applyBorder="1" applyAlignment="1">
      <alignment vertical="center" shrinkToFit="1"/>
    </xf>
    <xf numFmtId="37" fontId="15" fillId="0" borderId="9" xfId="0" applyNumberFormat="1" applyFont="1" applyBorder="1" applyAlignment="1" applyProtection="1">
      <alignment vertical="center" shrinkToFit="1"/>
      <protection locked="0"/>
    </xf>
    <xf numFmtId="37" fontId="15" fillId="0" borderId="10" xfId="0" applyNumberFormat="1" applyFont="1" applyBorder="1" applyAlignment="1" applyProtection="1">
      <alignment vertical="center" shrinkToFit="1"/>
      <protection locked="0"/>
    </xf>
    <xf numFmtId="37" fontId="15" fillId="0" borderId="24" xfId="0" applyNumberFormat="1" applyFont="1" applyBorder="1" applyAlignment="1" applyProtection="1">
      <alignment vertical="center" shrinkToFit="1"/>
      <protection locked="0"/>
    </xf>
    <xf numFmtId="37" fontId="15" fillId="0" borderId="16" xfId="0" applyNumberFormat="1" applyFont="1" applyBorder="1" applyAlignment="1">
      <alignment vertical="center" shrinkToFit="1"/>
    </xf>
    <xf numFmtId="37" fontId="15" fillId="0" borderId="13" xfId="0" applyNumberFormat="1" applyFont="1" applyBorder="1" applyAlignment="1">
      <alignment vertical="center" shrinkToFit="1"/>
    </xf>
    <xf numFmtId="37" fontId="13" fillId="0" borderId="20" xfId="0" applyNumberFormat="1" applyFont="1" applyBorder="1" applyAlignment="1" applyProtection="1">
      <alignment vertical="center" shrinkToFit="1"/>
      <protection locked="0"/>
    </xf>
    <xf numFmtId="37" fontId="14" fillId="0" borderId="10" xfId="0" applyNumberFormat="1" applyFont="1" applyBorder="1" applyAlignment="1" applyProtection="1">
      <alignment vertical="center" shrinkToFit="1"/>
      <protection locked="0"/>
    </xf>
    <xf numFmtId="37" fontId="14" fillId="0" borderId="15" xfId="0" applyNumberFormat="1" applyFont="1" applyBorder="1" applyAlignment="1" applyProtection="1">
      <alignment vertical="center" shrinkToFit="1"/>
      <protection locked="0"/>
    </xf>
    <xf numFmtId="37" fontId="14" fillId="0" borderId="9" xfId="0" applyNumberFormat="1" applyFont="1" applyBorder="1" applyAlignment="1" applyProtection="1">
      <alignment vertical="center" shrinkToFit="1"/>
      <protection locked="0"/>
    </xf>
    <xf numFmtId="37" fontId="14" fillId="0" borderId="18" xfId="0" applyNumberFormat="1" applyFont="1" applyBorder="1" applyAlignment="1" applyProtection="1">
      <alignment vertical="center" shrinkToFit="1"/>
      <protection locked="0"/>
    </xf>
    <xf numFmtId="37" fontId="12" fillId="2" borderId="17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right"/>
    </xf>
    <xf numFmtId="0" fontId="18" fillId="0" borderId="42" xfId="0" applyFont="1" applyBorder="1"/>
    <xf numFmtId="0" fontId="18" fillId="0" borderId="34" xfId="0" applyFont="1" applyBorder="1" applyAlignment="1" applyProtection="1">
      <alignment horizontal="right"/>
      <protection locked="0"/>
    </xf>
    <xf numFmtId="0" fontId="18" fillId="0" borderId="34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0" fontId="18" fillId="0" borderId="34" xfId="0" applyFont="1" applyBorder="1"/>
    <xf numFmtId="0" fontId="18" fillId="0" borderId="43" xfId="0" applyFont="1" applyBorder="1"/>
    <xf numFmtId="0" fontId="18" fillId="0" borderId="32" xfId="0" applyFont="1" applyBorder="1"/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44" xfId="0" applyFont="1" applyBorder="1"/>
    <xf numFmtId="0" fontId="18" fillId="0" borderId="45" xfId="0" applyFont="1" applyBorder="1"/>
    <xf numFmtId="0" fontId="18" fillId="0" borderId="46" xfId="0" applyFont="1" applyBorder="1" applyAlignment="1">
      <alignment horizontal="right"/>
    </xf>
    <xf numFmtId="0" fontId="18" fillId="0" borderId="46" xfId="0" applyFont="1" applyBorder="1"/>
    <xf numFmtId="0" fontId="18" fillId="0" borderId="47" xfId="0" applyFont="1" applyBorder="1"/>
    <xf numFmtId="0" fontId="18" fillId="3" borderId="51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37" fontId="10" fillId="0" borderId="54" xfId="0" applyNumberFormat="1" applyFont="1" applyBorder="1" applyAlignment="1" applyProtection="1">
      <alignment vertical="center" shrinkToFit="1"/>
      <protection locked="0"/>
    </xf>
    <xf numFmtId="37" fontId="10" fillId="0" borderId="55" xfId="0" applyNumberFormat="1" applyFont="1" applyBorder="1" applyAlignment="1" applyProtection="1">
      <alignment vertical="center" shrinkToFit="1"/>
      <protection locked="0"/>
    </xf>
    <xf numFmtId="37" fontId="14" fillId="0" borderId="24" xfId="0" applyNumberFormat="1" applyFont="1" applyBorder="1" applyAlignment="1" applyProtection="1">
      <alignment vertical="center" shrinkToFit="1"/>
      <protection locked="0"/>
    </xf>
    <xf numFmtId="177" fontId="9" fillId="0" borderId="24" xfId="0" applyNumberFormat="1" applyFont="1" applyBorder="1" applyAlignment="1" applyProtection="1">
      <alignment vertical="center" shrinkToFit="1"/>
      <protection locked="0"/>
    </xf>
    <xf numFmtId="177" fontId="9" fillId="2" borderId="30" xfId="0" applyNumberFormat="1" applyFont="1" applyFill="1" applyBorder="1" applyAlignment="1" applyProtection="1">
      <alignment vertical="center" shrinkToFit="1"/>
      <protection locked="0"/>
    </xf>
    <xf numFmtId="177" fontId="12" fillId="0" borderId="24" xfId="0" applyNumberFormat="1" applyFont="1" applyBorder="1" applyAlignment="1" applyProtection="1">
      <alignment vertical="center" shrinkToFit="1"/>
      <protection locked="0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59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20" fillId="3" borderId="64" xfId="0" applyFont="1" applyFill="1" applyBorder="1" applyAlignment="1">
      <alignment horizontal="center" vertical="center" shrinkToFit="1"/>
    </xf>
    <xf numFmtId="178" fontId="12" fillId="0" borderId="16" xfId="2" applyNumberFormat="1" applyFont="1" applyFill="1" applyBorder="1" applyAlignment="1" applyProtection="1">
      <alignment vertical="center" shrinkToFit="1"/>
      <protection locked="0"/>
    </xf>
    <xf numFmtId="38" fontId="12" fillId="0" borderId="16" xfId="2" applyFont="1" applyFill="1" applyBorder="1" applyAlignment="1" applyProtection="1">
      <alignment vertical="center" shrinkToFit="1"/>
      <protection locked="0"/>
    </xf>
    <xf numFmtId="0" fontId="18" fillId="0" borderId="67" xfId="0" applyFont="1" applyBorder="1" applyAlignment="1" applyProtection="1">
      <alignment horizontal="right" vertical="center" shrinkToFit="1"/>
      <protection locked="0"/>
    </xf>
    <xf numFmtId="0" fontId="18" fillId="0" borderId="68" xfId="0" applyFont="1" applyBorder="1" applyAlignment="1" applyProtection="1">
      <alignment horizontal="right" vertical="center" shrinkToFit="1"/>
      <protection locked="0"/>
    </xf>
    <xf numFmtId="55" fontId="18" fillId="0" borderId="67" xfId="0" applyNumberFormat="1" applyFont="1" applyBorder="1" applyAlignment="1" applyProtection="1">
      <alignment horizontal="right" vertical="center" shrinkToFit="1"/>
      <protection locked="0"/>
    </xf>
    <xf numFmtId="55" fontId="18" fillId="0" borderId="69" xfId="0" applyNumberFormat="1" applyFont="1" applyBorder="1" applyAlignment="1" applyProtection="1">
      <alignment horizontal="right" vertical="center" shrinkToFit="1"/>
      <protection locked="0"/>
    </xf>
    <xf numFmtId="0" fontId="29" fillId="3" borderId="65" xfId="0" applyFont="1" applyFill="1" applyBorder="1" applyAlignment="1">
      <alignment horizontal="right" vertical="center" shrinkToFit="1"/>
    </xf>
    <xf numFmtId="0" fontId="29" fillId="3" borderId="66" xfId="0" applyFont="1" applyFill="1" applyBorder="1" applyAlignment="1">
      <alignment horizontal="right" vertical="center" shrinkToFit="1"/>
    </xf>
    <xf numFmtId="0" fontId="18" fillId="3" borderId="70" xfId="0" applyFont="1" applyFill="1" applyBorder="1" applyAlignment="1">
      <alignment horizontal="center" vertical="center" shrinkToFit="1"/>
    </xf>
    <xf numFmtId="0" fontId="18" fillId="3" borderId="7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8" fillId="3" borderId="72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8" fillId="3" borderId="73" xfId="0" applyFont="1" applyFill="1" applyBorder="1" applyAlignment="1">
      <alignment horizontal="center" vertical="center" shrinkToFit="1"/>
    </xf>
    <xf numFmtId="0" fontId="29" fillId="3" borderId="75" xfId="0" applyFont="1" applyFill="1" applyBorder="1" applyAlignment="1">
      <alignment horizontal="right" vertical="center" shrinkToFit="1"/>
    </xf>
    <xf numFmtId="40" fontId="18" fillId="0" borderId="0" xfId="0" applyNumberFormat="1" applyFont="1" applyProtection="1">
      <protection locked="0"/>
    </xf>
    <xf numFmtId="0" fontId="22" fillId="0" borderId="0" xfId="0" applyFont="1" applyAlignment="1">
      <alignment vertical="center" wrapText="1"/>
    </xf>
    <xf numFmtId="38" fontId="7" fillId="0" borderId="0" xfId="1" applyFont="1" applyFill="1"/>
    <xf numFmtId="38" fontId="22" fillId="0" borderId="34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38" fontId="22" fillId="0" borderId="46" xfId="2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right"/>
    </xf>
    <xf numFmtId="37" fontId="5" fillId="0" borderId="0" xfId="0" applyNumberFormat="1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38" fontId="12" fillId="2" borderId="16" xfId="2" applyFont="1" applyFill="1" applyBorder="1" applyAlignment="1" applyProtection="1">
      <alignment vertical="center" shrinkToFit="1"/>
      <protection locked="0"/>
    </xf>
    <xf numFmtId="38" fontId="12" fillId="2" borderId="9" xfId="2" applyFont="1" applyFill="1" applyBorder="1" applyAlignment="1" applyProtection="1">
      <alignment vertical="center" shrinkToFit="1"/>
      <protection locked="0"/>
    </xf>
    <xf numFmtId="37" fontId="13" fillId="0" borderId="40" xfId="0" applyNumberFormat="1" applyFont="1" applyBorder="1" applyAlignment="1" applyProtection="1">
      <alignment vertical="center" shrinkToFit="1"/>
      <protection locked="0"/>
    </xf>
    <xf numFmtId="37" fontId="13" fillId="0" borderId="34" xfId="0" applyNumberFormat="1" applyFont="1" applyBorder="1" applyAlignment="1" applyProtection="1">
      <alignment vertical="center" shrinkToFit="1"/>
      <protection locked="0"/>
    </xf>
    <xf numFmtId="178" fontId="12" fillId="0" borderId="41" xfId="2" applyNumberFormat="1" applyFont="1" applyFill="1" applyBorder="1" applyAlignment="1" applyProtection="1">
      <alignment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  <protection locked="0"/>
    </xf>
    <xf numFmtId="37" fontId="13" fillId="0" borderId="23" xfId="0" applyNumberFormat="1" applyFont="1" applyBorder="1" applyAlignment="1" applyProtection="1">
      <alignment vertical="center" shrinkToFit="1"/>
      <protection locked="0"/>
    </xf>
    <xf numFmtId="37" fontId="10" fillId="0" borderId="5" xfId="0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Alignment="1" applyProtection="1">
      <alignment vertical="center" shrinkToFit="1"/>
      <protection locked="0"/>
    </xf>
    <xf numFmtId="37" fontId="10" fillId="0" borderId="4" xfId="0" applyNumberFormat="1" applyFont="1" applyBorder="1" applyAlignment="1" applyProtection="1">
      <alignment vertical="center" shrinkToFit="1"/>
      <protection locked="0"/>
    </xf>
    <xf numFmtId="37" fontId="10" fillId="0" borderId="2" xfId="0" applyNumberFormat="1" applyFont="1" applyBorder="1" applyAlignment="1" applyProtection="1">
      <alignment vertical="center" shrinkToFit="1"/>
      <protection locked="0"/>
    </xf>
    <xf numFmtId="177" fontId="9" fillId="0" borderId="30" xfId="0" applyNumberFormat="1" applyFont="1" applyBorder="1" applyAlignment="1" applyProtection="1">
      <alignment vertical="center" shrinkToFit="1"/>
      <protection locked="0"/>
    </xf>
    <xf numFmtId="37" fontId="10" fillId="0" borderId="7" xfId="0" applyNumberFormat="1" applyFont="1" applyBorder="1" applyAlignment="1" applyProtection="1">
      <alignment vertical="center" shrinkToFit="1"/>
      <protection locked="0"/>
    </xf>
    <xf numFmtId="38" fontId="12" fillId="2" borderId="78" xfId="2" applyFont="1" applyFill="1" applyBorder="1" applyAlignment="1" applyProtection="1">
      <alignment vertical="center" shrinkToFit="1"/>
      <protection locked="0"/>
    </xf>
    <xf numFmtId="55" fontId="18" fillId="0" borderId="79" xfId="0" applyNumberFormat="1" applyFont="1" applyBorder="1" applyAlignment="1" applyProtection="1">
      <alignment horizontal="right" vertical="center" shrinkToFit="1"/>
      <protection locked="0"/>
    </xf>
    <xf numFmtId="38" fontId="12" fillId="2" borderId="80" xfId="2" applyFont="1" applyFill="1" applyBorder="1" applyAlignment="1" applyProtection="1">
      <alignment vertical="center" shrinkToFit="1"/>
      <protection locked="0"/>
    </xf>
    <xf numFmtId="38" fontId="12" fillId="2" borderId="81" xfId="2" applyFont="1" applyFill="1" applyBorder="1" applyAlignment="1" applyProtection="1">
      <alignment vertical="center" shrinkToFit="1"/>
      <protection locked="0"/>
    </xf>
    <xf numFmtId="38" fontId="12" fillId="0" borderId="78" xfId="2" applyFont="1" applyFill="1" applyBorder="1" applyAlignment="1" applyProtection="1">
      <alignment vertical="center" shrinkToFit="1"/>
      <protection locked="0"/>
    </xf>
    <xf numFmtId="176" fontId="12" fillId="0" borderId="84" xfId="0" applyNumberFormat="1" applyFont="1" applyBorder="1" applyAlignment="1" applyProtection="1">
      <alignment vertical="center" shrinkToFit="1"/>
      <protection locked="0"/>
    </xf>
    <xf numFmtId="178" fontId="12" fillId="0" borderId="86" xfId="2" applyNumberFormat="1" applyFont="1" applyFill="1" applyBorder="1" applyAlignment="1" applyProtection="1">
      <alignment vertical="center" shrinkToFit="1"/>
      <protection locked="0"/>
    </xf>
    <xf numFmtId="178" fontId="12" fillId="0" borderId="81" xfId="2" applyNumberFormat="1" applyFont="1" applyFill="1" applyBorder="1" applyAlignment="1" applyProtection="1">
      <alignment vertical="center" shrinkToFit="1"/>
      <protection locked="0"/>
    </xf>
    <xf numFmtId="176" fontId="12" fillId="0" borderId="82" xfId="0" applyNumberFormat="1" applyFont="1" applyBorder="1" applyAlignment="1" applyProtection="1">
      <alignment vertical="center" shrinkToFit="1"/>
      <protection locked="0"/>
    </xf>
    <xf numFmtId="176" fontId="12" fillId="0" borderId="53" xfId="0" applyNumberFormat="1" applyFont="1" applyBorder="1" applyAlignment="1" applyProtection="1">
      <alignment vertical="center" shrinkToFit="1"/>
      <protection locked="0"/>
    </xf>
    <xf numFmtId="37" fontId="12" fillId="0" borderId="53" xfId="0" applyNumberFormat="1" applyFont="1" applyBorder="1" applyAlignment="1" applyProtection="1">
      <alignment vertical="center" shrinkToFit="1"/>
      <protection locked="0"/>
    </xf>
    <xf numFmtId="2" fontId="12" fillId="0" borderId="89" xfId="0" applyNumberFormat="1" applyFont="1" applyBorder="1" applyAlignment="1" applyProtection="1">
      <alignment vertical="center" shrinkToFit="1"/>
      <protection locked="0"/>
    </xf>
    <xf numFmtId="37" fontId="13" fillId="0" borderId="88" xfId="0" applyNumberFormat="1" applyFont="1" applyBorder="1" applyAlignment="1" applyProtection="1">
      <alignment vertical="center" shrinkToFit="1"/>
      <protection locked="0"/>
    </xf>
    <xf numFmtId="37" fontId="13" fillId="0" borderId="87" xfId="0" applyNumberFormat="1" applyFont="1" applyBorder="1" applyAlignment="1" applyProtection="1">
      <alignment vertical="center" shrinkToFit="1"/>
      <protection locked="0"/>
    </xf>
    <xf numFmtId="37" fontId="13" fillId="0" borderId="81" xfId="0" applyNumberFormat="1" applyFont="1" applyBorder="1" applyAlignment="1" applyProtection="1">
      <alignment vertical="center" shrinkToFit="1"/>
      <protection locked="0"/>
    </xf>
    <xf numFmtId="37" fontId="13" fillId="0" borderId="82" xfId="0" applyNumberFormat="1" applyFont="1" applyBorder="1" applyAlignment="1" applyProtection="1">
      <alignment vertical="center" shrinkToFit="1"/>
      <protection locked="0"/>
    </xf>
    <xf numFmtId="37" fontId="13" fillId="0" borderId="83" xfId="0" applyNumberFormat="1" applyFont="1" applyBorder="1" applyAlignment="1" applyProtection="1">
      <alignment vertical="center" shrinkToFit="1"/>
      <protection locked="0"/>
    </xf>
    <xf numFmtId="37" fontId="13" fillId="0" borderId="85" xfId="0" applyNumberFormat="1" applyFont="1" applyBorder="1" applyAlignment="1">
      <alignment vertical="center" shrinkToFit="1"/>
    </xf>
    <xf numFmtId="177" fontId="12" fillId="0" borderId="29" xfId="0" applyNumberFormat="1" applyFont="1" applyBorder="1" applyAlignment="1" applyProtection="1">
      <alignment vertical="center" shrinkToFit="1"/>
      <protection locked="0"/>
    </xf>
    <xf numFmtId="2" fontId="12" fillId="2" borderId="11" xfId="0" applyNumberFormat="1" applyFont="1" applyFill="1" applyBorder="1" applyAlignment="1" applyProtection="1">
      <alignment vertical="center" shrinkToFit="1"/>
      <protection locked="0"/>
    </xf>
    <xf numFmtId="37" fontId="13" fillId="2" borderId="9" xfId="0" applyNumberFormat="1" applyFont="1" applyFill="1" applyBorder="1" applyAlignment="1" applyProtection="1">
      <alignment vertical="center" shrinkToFit="1"/>
      <protection locked="0"/>
    </xf>
    <xf numFmtId="37" fontId="13" fillId="2" borderId="13" xfId="0" applyNumberFormat="1" applyFont="1" applyFill="1" applyBorder="1" applyAlignment="1">
      <alignment vertical="center" shrinkToFit="1"/>
    </xf>
    <xf numFmtId="177" fontId="12" fillId="0" borderId="22" xfId="0" applyNumberFormat="1" applyFont="1" applyBorder="1" applyAlignment="1" applyProtection="1">
      <alignment vertical="center" shrinkToFit="1"/>
      <protection locked="0"/>
    </xf>
    <xf numFmtId="37" fontId="15" fillId="0" borderId="82" xfId="0" applyNumberFormat="1" applyFont="1" applyBorder="1" applyAlignment="1" applyProtection="1">
      <alignment vertical="center" shrinkToFit="1"/>
      <protection locked="0"/>
    </xf>
    <xf numFmtId="37" fontId="15" fillId="0" borderId="83" xfId="0" applyNumberFormat="1" applyFont="1" applyBorder="1" applyAlignment="1" applyProtection="1">
      <alignment vertical="center" shrinkToFit="1"/>
      <protection locked="0"/>
    </xf>
    <xf numFmtId="37" fontId="15" fillId="0" borderId="81" xfId="0" applyNumberFormat="1" applyFont="1" applyBorder="1" applyAlignment="1" applyProtection="1">
      <alignment vertical="center" shrinkToFit="1"/>
      <protection locked="0"/>
    </xf>
    <xf numFmtId="37" fontId="15" fillId="0" borderId="56" xfId="0" applyNumberFormat="1" applyFont="1" applyBorder="1" applyAlignment="1">
      <alignment vertical="center" shrinkToFit="1"/>
    </xf>
    <xf numFmtId="55" fontId="18" fillId="0" borderId="68" xfId="0" applyNumberFormat="1" applyFont="1" applyBorder="1" applyAlignment="1" applyProtection="1">
      <alignment horizontal="right" vertical="center" shrinkToFit="1"/>
      <protection locked="0"/>
    </xf>
    <xf numFmtId="37" fontId="17" fillId="0" borderId="5" xfId="0" applyNumberFormat="1" applyFont="1" applyBorder="1" applyAlignment="1" applyProtection="1">
      <alignment vertical="center" shrinkToFit="1"/>
      <protection locked="0"/>
    </xf>
    <xf numFmtId="37" fontId="17" fillId="0" borderId="30" xfId="0" applyNumberFormat="1" applyFont="1" applyBorder="1" applyAlignment="1" applyProtection="1">
      <alignment vertical="center" shrinkToFit="1"/>
      <protection locked="0"/>
    </xf>
    <xf numFmtId="176" fontId="17" fillId="0" borderId="1" xfId="0" applyNumberFormat="1" applyFont="1" applyBorder="1" applyAlignment="1" applyProtection="1">
      <alignment vertical="center" shrinkToFit="1"/>
      <protection locked="0"/>
    </xf>
    <xf numFmtId="37" fontId="17" fillId="0" borderId="2" xfId="0" applyNumberFormat="1" applyFont="1" applyBorder="1" applyAlignment="1" applyProtection="1">
      <alignment vertical="center" shrinkToFit="1"/>
      <protection locked="0"/>
    </xf>
    <xf numFmtId="37" fontId="17" fillId="0" borderId="31" xfId="0" applyNumberFormat="1" applyFont="1" applyBorder="1" applyAlignment="1">
      <alignment vertical="center" shrinkToFit="1"/>
    </xf>
    <xf numFmtId="37" fontId="17" fillId="0" borderId="28" xfId="0" applyNumberFormat="1" applyFont="1" applyBorder="1" applyAlignment="1">
      <alignment vertical="center" shrinkToFit="1"/>
    </xf>
    <xf numFmtId="178" fontId="17" fillId="0" borderId="3" xfId="2" applyNumberFormat="1" applyFont="1" applyFill="1" applyBorder="1" applyAlignment="1" applyProtection="1">
      <alignment vertical="center" shrinkToFit="1"/>
      <protection locked="0"/>
    </xf>
    <xf numFmtId="178" fontId="17" fillId="0" borderId="2" xfId="2" applyNumberFormat="1" applyFont="1" applyFill="1" applyBorder="1" applyAlignment="1" applyProtection="1">
      <alignment vertical="center" shrinkToFit="1"/>
      <protection locked="0"/>
    </xf>
    <xf numFmtId="37" fontId="17" fillId="0" borderId="4" xfId="0" applyNumberFormat="1" applyFont="1" applyBorder="1" applyAlignment="1" applyProtection="1">
      <alignment vertical="center" shrinkToFit="1"/>
      <protection locked="0"/>
    </xf>
    <xf numFmtId="176" fontId="17" fillId="0" borderId="5" xfId="0" applyNumberFormat="1" applyFont="1" applyBorder="1" applyAlignment="1" applyProtection="1">
      <alignment vertical="center" shrinkToFit="1"/>
      <protection locked="0"/>
    </xf>
    <xf numFmtId="176" fontId="17" fillId="0" borderId="6" xfId="0" applyNumberFormat="1" applyFont="1" applyBorder="1" applyAlignment="1" applyProtection="1">
      <alignment vertical="center" shrinkToFit="1"/>
      <protection locked="0"/>
    </xf>
    <xf numFmtId="177" fontId="17" fillId="0" borderId="30" xfId="0" applyNumberFormat="1" applyFont="1" applyBorder="1" applyAlignment="1" applyProtection="1">
      <alignment vertical="center" shrinkToFit="1"/>
      <protection locked="0"/>
    </xf>
    <xf numFmtId="37" fontId="17" fillId="0" borderId="7" xfId="0" applyNumberFormat="1" applyFont="1" applyBorder="1" applyAlignment="1" applyProtection="1">
      <alignment vertical="center" shrinkToFit="1"/>
      <protection locked="0"/>
    </xf>
    <xf numFmtId="37" fontId="17" fillId="0" borderId="6" xfId="0" applyNumberFormat="1" applyFont="1" applyBorder="1" applyAlignment="1" applyProtection="1">
      <alignment vertical="center" shrinkToFit="1"/>
      <protection locked="0"/>
    </xf>
    <xf numFmtId="2" fontId="9" fillId="0" borderId="8" xfId="0" applyNumberFormat="1" applyFont="1" applyBorder="1" applyAlignment="1" applyProtection="1">
      <alignment vertical="center" shrinkToFit="1"/>
      <protection locked="0"/>
    </xf>
    <xf numFmtId="38" fontId="12" fillId="2" borderId="90" xfId="2" applyFont="1" applyFill="1" applyBorder="1" applyAlignment="1" applyProtection="1">
      <alignment vertical="center" shrinkToFit="1"/>
      <protection locked="0"/>
    </xf>
    <xf numFmtId="38" fontId="12" fillId="2" borderId="39" xfId="2" applyFont="1" applyFill="1" applyBorder="1" applyAlignment="1" applyProtection="1">
      <alignment vertical="center" shrinkToFit="1"/>
      <protection locked="0"/>
    </xf>
    <xf numFmtId="37" fontId="15" fillId="2" borderId="10" xfId="0" applyNumberFormat="1" applyFont="1" applyFill="1" applyBorder="1" applyAlignment="1" applyProtection="1">
      <alignment vertical="center" shrinkToFit="1"/>
      <protection locked="0"/>
    </xf>
    <xf numFmtId="37" fontId="15" fillId="2" borderId="24" xfId="0" applyNumberFormat="1" applyFont="1" applyFill="1" applyBorder="1" applyAlignment="1" applyProtection="1">
      <alignment vertical="center" shrinkToFit="1"/>
      <protection locked="0"/>
    </xf>
    <xf numFmtId="37" fontId="15" fillId="2" borderId="9" xfId="0" applyNumberFormat="1" applyFont="1" applyFill="1" applyBorder="1" applyAlignment="1" applyProtection="1">
      <alignment vertical="center" shrinkToFit="1"/>
      <protection locked="0"/>
    </xf>
    <xf numFmtId="37" fontId="15" fillId="2" borderId="16" xfId="0" applyNumberFormat="1" applyFont="1" applyFill="1" applyBorder="1" applyAlignment="1">
      <alignment vertical="center" shrinkToFit="1"/>
    </xf>
    <xf numFmtId="0" fontId="18" fillId="2" borderId="68" xfId="0" applyFont="1" applyFill="1" applyBorder="1" applyAlignment="1" applyProtection="1">
      <alignment horizontal="right" vertical="center" shrinkToFit="1"/>
      <protection locked="0"/>
    </xf>
    <xf numFmtId="37" fontId="13" fillId="2" borderId="5" xfId="0" applyNumberFormat="1" applyFont="1" applyFill="1" applyBorder="1" applyAlignment="1" applyProtection="1">
      <alignment vertical="center" shrinkToFit="1"/>
      <protection locked="0"/>
    </xf>
    <xf numFmtId="37" fontId="10" fillId="2" borderId="55" xfId="0" applyNumberFormat="1" applyFont="1" applyFill="1" applyBorder="1" applyAlignment="1" applyProtection="1">
      <alignment vertical="center" shrinkToFit="1"/>
      <protection locked="0"/>
    </xf>
    <xf numFmtId="176" fontId="12" fillId="2" borderId="1" xfId="0" applyNumberFormat="1" applyFont="1" applyFill="1" applyBorder="1" applyAlignment="1" applyProtection="1">
      <alignment vertical="center" shrinkToFit="1"/>
      <protection locked="0"/>
    </xf>
    <xf numFmtId="178" fontId="12" fillId="2" borderId="9" xfId="2" applyNumberFormat="1" applyFont="1" applyFill="1" applyBorder="1" applyAlignment="1" applyProtection="1">
      <alignment vertical="center" shrinkToFit="1"/>
      <protection locked="0"/>
    </xf>
    <xf numFmtId="178" fontId="12" fillId="2" borderId="12" xfId="2" applyNumberFormat="1" applyFont="1" applyFill="1" applyBorder="1" applyAlignment="1" applyProtection="1">
      <alignment vertical="center" shrinkToFit="1"/>
      <protection locked="0"/>
    </xf>
    <xf numFmtId="37" fontId="13" fillId="2" borderId="15" xfId="0" applyNumberFormat="1" applyFont="1" applyFill="1" applyBorder="1" applyAlignment="1" applyProtection="1">
      <alignment vertical="center" shrinkToFit="1"/>
      <protection locked="0"/>
    </xf>
    <xf numFmtId="176" fontId="12" fillId="2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17" xfId="0" applyNumberFormat="1" applyFont="1" applyFill="1" applyBorder="1" applyAlignment="1" applyProtection="1">
      <alignment vertical="center" shrinkToFit="1"/>
      <protection locked="0"/>
    </xf>
    <xf numFmtId="177" fontId="9" fillId="2" borderId="24" xfId="0" applyNumberFormat="1" applyFont="1" applyFill="1" applyBorder="1" applyAlignment="1" applyProtection="1">
      <alignment vertical="center" shrinkToFit="1"/>
      <protection locked="0"/>
    </xf>
    <xf numFmtId="37" fontId="10" fillId="2" borderId="18" xfId="0" applyNumberFormat="1" applyFont="1" applyFill="1" applyBorder="1" applyAlignment="1" applyProtection="1">
      <alignment vertical="center" shrinkToFit="1"/>
      <protection locked="0"/>
    </xf>
    <xf numFmtId="37" fontId="12" fillId="2" borderId="27" xfId="0" applyNumberFormat="1" applyFont="1" applyFill="1" applyBorder="1" applyAlignment="1" applyProtection="1">
      <alignment vertical="center" shrinkToFit="1"/>
      <protection locked="0"/>
    </xf>
    <xf numFmtId="2" fontId="9" fillId="2" borderId="11" xfId="0" applyNumberFormat="1" applyFont="1" applyFill="1" applyBorder="1" applyAlignment="1" applyProtection="1">
      <alignment vertical="center" shrinkToFit="1"/>
      <protection locked="0"/>
    </xf>
    <xf numFmtId="38" fontId="13" fillId="0" borderId="2" xfId="1" applyFont="1" applyFill="1" applyBorder="1" applyAlignment="1">
      <alignment vertical="center" shrinkToFit="1"/>
    </xf>
    <xf numFmtId="38" fontId="13" fillId="0" borderId="5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 shrinkToFit="1"/>
    </xf>
    <xf numFmtId="38" fontId="13" fillId="0" borderId="6" xfId="1" applyFont="1" applyFill="1" applyBorder="1" applyAlignment="1">
      <alignment vertical="center" shrinkToFit="1"/>
    </xf>
    <xf numFmtId="176" fontId="12" fillId="0" borderId="40" xfId="0" applyNumberFormat="1" applyFont="1" applyBorder="1" applyAlignment="1" applyProtection="1">
      <alignment vertical="center" shrinkToFit="1"/>
      <protection locked="0"/>
    </xf>
    <xf numFmtId="176" fontId="12" fillId="0" borderId="34" xfId="0" applyNumberFormat="1" applyFont="1" applyBorder="1" applyAlignment="1" applyProtection="1">
      <alignment vertical="center" shrinkToFit="1"/>
      <protection locked="0"/>
    </xf>
    <xf numFmtId="177" fontId="12" fillId="0" borderId="92" xfId="0" applyNumberFormat="1" applyFont="1" applyBorder="1" applyAlignment="1" applyProtection="1">
      <alignment vertical="center" shrinkToFit="1"/>
      <protection locked="0"/>
    </xf>
    <xf numFmtId="176" fontId="12" fillId="0" borderId="93" xfId="0" applyNumberFormat="1" applyFont="1" applyBorder="1" applyAlignment="1" applyProtection="1">
      <alignment vertical="center" shrinkToFit="1"/>
      <protection locked="0"/>
    </xf>
    <xf numFmtId="37" fontId="13" fillId="2" borderId="94" xfId="0" applyNumberFormat="1" applyFont="1" applyFill="1" applyBorder="1" applyAlignment="1" applyProtection="1">
      <alignment vertical="center" shrinkToFit="1"/>
      <protection locked="0"/>
    </xf>
    <xf numFmtId="178" fontId="12" fillId="0" borderId="94" xfId="2" applyNumberFormat="1" applyFont="1" applyFill="1" applyBorder="1" applyAlignment="1" applyProtection="1">
      <alignment vertical="center" shrinkToFit="1"/>
      <protection locked="0"/>
    </xf>
    <xf numFmtId="37" fontId="13" fillId="0" borderId="99" xfId="0" applyNumberFormat="1" applyFont="1" applyBorder="1" applyAlignment="1" applyProtection="1">
      <alignment vertical="center" shrinkToFit="1"/>
      <protection locked="0"/>
    </xf>
    <xf numFmtId="37" fontId="13" fillId="0" borderId="94" xfId="0" applyNumberFormat="1" applyFont="1" applyBorder="1" applyAlignment="1" applyProtection="1">
      <alignment vertical="center" shrinkToFit="1"/>
      <protection locked="0"/>
    </xf>
    <xf numFmtId="37" fontId="13" fillId="0" borderId="100" xfId="0" applyNumberFormat="1" applyFont="1" applyBorder="1" applyAlignment="1" applyProtection="1">
      <alignment vertical="center" shrinkToFit="1"/>
      <protection locked="0"/>
    </xf>
    <xf numFmtId="37" fontId="12" fillId="0" borderId="101" xfId="0" applyNumberFormat="1" applyFont="1" applyBorder="1" applyAlignment="1" applyProtection="1">
      <alignment vertical="center" shrinkToFit="1"/>
      <protection locked="0"/>
    </xf>
    <xf numFmtId="2" fontId="12" fillId="2" borderId="102" xfId="0" applyNumberFormat="1" applyFont="1" applyFill="1" applyBorder="1" applyAlignment="1" applyProtection="1">
      <alignment vertical="center" shrinkToFit="1"/>
      <protection locked="0"/>
    </xf>
    <xf numFmtId="177" fontId="12" fillId="0" borderId="38" xfId="0" applyNumberFormat="1" applyFont="1" applyBorder="1" applyAlignment="1" applyProtection="1">
      <alignment vertical="center" shrinkToFit="1"/>
      <protection locked="0"/>
    </xf>
    <xf numFmtId="37" fontId="15" fillId="2" borderId="95" xfId="0" applyNumberFormat="1" applyFont="1" applyFill="1" applyBorder="1" applyAlignment="1" applyProtection="1">
      <alignment vertical="center" shrinkToFit="1"/>
      <protection locked="0"/>
    </xf>
    <xf numFmtId="37" fontId="15" fillId="2" borderId="94" xfId="0" applyNumberFormat="1" applyFont="1" applyFill="1" applyBorder="1" applyAlignment="1" applyProtection="1">
      <alignment vertical="center" shrinkToFit="1"/>
      <protection locked="0"/>
    </xf>
    <xf numFmtId="37" fontId="15" fillId="2" borderId="97" xfId="0" applyNumberFormat="1" applyFont="1" applyFill="1" applyBorder="1" applyAlignment="1">
      <alignment vertical="center" shrinkToFit="1"/>
    </xf>
    <xf numFmtId="37" fontId="13" fillId="0" borderId="77" xfId="0" applyNumberFormat="1" applyFont="1" applyBorder="1" applyAlignment="1" applyProtection="1">
      <alignment vertical="center" shrinkToFit="1"/>
      <protection locked="0"/>
    </xf>
    <xf numFmtId="37" fontId="13" fillId="0" borderId="0" xfId="0" applyNumberFormat="1" applyFont="1" applyAlignment="1" applyProtection="1">
      <alignment vertical="center" shrinkToFit="1"/>
      <protection locked="0"/>
    </xf>
    <xf numFmtId="178" fontId="12" fillId="0" borderId="31" xfId="2" applyNumberFormat="1" applyFont="1" applyFill="1" applyBorder="1" applyAlignment="1" applyProtection="1">
      <alignment vertical="center" shrinkToFit="1"/>
      <protection locked="0"/>
    </xf>
    <xf numFmtId="178" fontId="12" fillId="0" borderId="2" xfId="2" applyNumberFormat="1" applyFont="1" applyFill="1" applyBorder="1" applyAlignment="1" applyProtection="1">
      <alignment vertical="center" shrinkToFit="1"/>
      <protection locked="0"/>
    </xf>
    <xf numFmtId="176" fontId="12" fillId="0" borderId="24" xfId="0" applyNumberFormat="1" applyFont="1" applyBorder="1" applyAlignment="1" applyProtection="1">
      <alignment vertical="center" shrinkToFit="1"/>
      <protection locked="0"/>
    </xf>
    <xf numFmtId="176" fontId="12" fillId="0" borderId="9" xfId="0" applyNumberFormat="1" applyFont="1" applyBorder="1" applyAlignment="1" applyProtection="1">
      <alignment vertical="center" shrinkToFit="1"/>
      <protection locked="0"/>
    </xf>
    <xf numFmtId="176" fontId="12" fillId="0" borderId="30" xfId="0" applyNumberFormat="1" applyFont="1" applyBorder="1" applyAlignment="1" applyProtection="1">
      <alignment vertical="center" shrinkToFit="1"/>
      <protection locked="0"/>
    </xf>
    <xf numFmtId="176" fontId="12" fillId="0" borderId="2" xfId="0" applyNumberFormat="1" applyFont="1" applyBorder="1" applyAlignment="1" applyProtection="1">
      <alignment vertical="center" shrinkToFit="1"/>
      <protection locked="0"/>
    </xf>
    <xf numFmtId="37" fontId="13" fillId="0" borderId="17" xfId="0" applyNumberFormat="1" applyFont="1" applyBorder="1" applyAlignment="1">
      <alignment vertical="center" shrinkToFit="1"/>
    </xf>
    <xf numFmtId="37" fontId="13" fillId="0" borderId="2" xfId="0" applyNumberFormat="1" applyFont="1" applyBorder="1" applyAlignment="1" applyProtection="1">
      <alignment vertical="center" shrinkToFit="1"/>
      <protection locked="0"/>
    </xf>
    <xf numFmtId="37" fontId="13" fillId="0" borderId="5" xfId="0" applyNumberFormat="1" applyFont="1" applyBorder="1" applyAlignment="1" applyProtection="1">
      <alignment vertical="center" shrinkToFit="1"/>
      <protection locked="0"/>
    </xf>
    <xf numFmtId="37" fontId="13" fillId="0" borderId="30" xfId="0" applyNumberFormat="1" applyFont="1" applyBorder="1" applyAlignment="1" applyProtection="1">
      <alignment vertical="center" shrinkToFit="1"/>
      <protection locked="0"/>
    </xf>
    <xf numFmtId="37" fontId="13" fillId="0" borderId="31" xfId="0" applyNumberFormat="1" applyFont="1" applyBorder="1" applyAlignment="1">
      <alignment vertical="center" shrinkToFit="1"/>
    </xf>
    <xf numFmtId="37" fontId="13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 applyProtection="1">
      <alignment vertical="center" shrinkToFit="1"/>
      <protection locked="0"/>
    </xf>
    <xf numFmtId="176" fontId="12" fillId="0" borderId="6" xfId="0" applyNumberFormat="1" applyFont="1" applyBorder="1" applyAlignment="1" applyProtection="1">
      <alignment vertical="center" shrinkToFit="1"/>
      <protection locked="0"/>
    </xf>
    <xf numFmtId="176" fontId="12" fillId="0" borderId="16" xfId="0" applyNumberFormat="1" applyFont="1" applyBorder="1" applyAlignment="1" applyProtection="1">
      <alignment vertical="center" shrinkToFit="1"/>
      <protection locked="0"/>
    </xf>
    <xf numFmtId="176" fontId="12" fillId="0" borderId="13" xfId="0" applyNumberFormat="1" applyFont="1" applyBorder="1" applyAlignment="1" applyProtection="1">
      <alignment vertical="center" shrinkToFit="1"/>
      <protection locked="0"/>
    </xf>
    <xf numFmtId="176" fontId="12" fillId="0" borderId="31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37" fontId="12" fillId="0" borderId="35" xfId="0" applyNumberFormat="1" applyFont="1" applyBorder="1" applyAlignment="1" applyProtection="1">
      <alignment vertical="center" shrinkToFit="1"/>
      <protection locked="0"/>
    </xf>
    <xf numFmtId="2" fontId="12" fillId="0" borderId="8" xfId="0" applyNumberFormat="1" applyFont="1" applyBorder="1" applyAlignment="1" applyProtection="1">
      <alignment vertical="center" shrinkToFit="1"/>
      <protection locked="0"/>
    </xf>
    <xf numFmtId="0" fontId="18" fillId="2" borderId="67" xfId="0" applyFont="1" applyFill="1" applyBorder="1" applyAlignment="1" applyProtection="1">
      <alignment horizontal="right" vertical="center" shrinkToFit="1"/>
      <protection locked="0"/>
    </xf>
    <xf numFmtId="37" fontId="13" fillId="2" borderId="10" xfId="0" applyNumberFormat="1" applyFont="1" applyFill="1" applyBorder="1" applyAlignment="1" applyProtection="1">
      <alignment vertical="center" shrinkToFit="1"/>
      <protection locked="0"/>
    </xf>
    <xf numFmtId="37" fontId="10" fillId="2" borderId="54" xfId="0" applyNumberFormat="1" applyFont="1" applyFill="1" applyBorder="1" applyAlignment="1" applyProtection="1">
      <alignment vertical="center" shrinkToFit="1"/>
      <protection locked="0"/>
    </xf>
    <xf numFmtId="176" fontId="12" fillId="2" borderId="26" xfId="0" applyNumberFormat="1" applyFont="1" applyFill="1" applyBorder="1" applyAlignment="1" applyProtection="1">
      <alignment vertical="center" shrinkToFit="1"/>
      <protection locked="0"/>
    </xf>
    <xf numFmtId="38" fontId="12" fillId="0" borderId="91" xfId="2" applyFont="1" applyFill="1" applyBorder="1" applyAlignment="1" applyProtection="1">
      <alignment vertical="center" shrinkToFit="1"/>
      <protection locked="0"/>
    </xf>
    <xf numFmtId="38" fontId="12" fillId="0" borderId="2" xfId="2" applyFont="1" applyFill="1" applyBorder="1" applyAlignment="1" applyProtection="1">
      <alignment vertical="center" shrinkToFit="1"/>
      <protection locked="0"/>
    </xf>
    <xf numFmtId="37" fontId="12" fillId="0" borderId="5" xfId="0" applyNumberFormat="1" applyFont="1" applyBorder="1" applyAlignment="1" applyProtection="1">
      <alignment vertical="center" shrinkToFit="1"/>
      <protection locked="0"/>
    </xf>
    <xf numFmtId="37" fontId="17" fillId="0" borderId="10" xfId="0" applyNumberFormat="1" applyFont="1" applyBorder="1" applyAlignment="1" applyProtection="1">
      <alignment vertical="center" shrinkToFit="1"/>
      <protection locked="0"/>
    </xf>
    <xf numFmtId="37" fontId="17" fillId="0" borderId="24" xfId="0" applyNumberFormat="1" applyFont="1" applyBorder="1" applyAlignment="1" applyProtection="1">
      <alignment vertical="center" shrinkToFit="1"/>
      <protection locked="0"/>
    </xf>
    <xf numFmtId="176" fontId="17" fillId="0" borderId="26" xfId="0" applyNumberFormat="1" applyFont="1" applyBorder="1" applyAlignment="1" applyProtection="1">
      <alignment vertical="center" shrinkToFit="1"/>
      <protection locked="0"/>
    </xf>
    <xf numFmtId="37" fontId="17" fillId="0" borderId="9" xfId="0" applyNumberFormat="1" applyFont="1" applyBorder="1" applyAlignment="1" applyProtection="1">
      <alignment vertical="center" shrinkToFit="1"/>
      <protection locked="0"/>
    </xf>
    <xf numFmtId="37" fontId="12" fillId="0" borderId="10" xfId="0" applyNumberFormat="1" applyFont="1" applyBorder="1" applyAlignment="1" applyProtection="1">
      <alignment vertical="center" shrinkToFit="1"/>
      <protection locked="0"/>
    </xf>
    <xf numFmtId="37" fontId="17" fillId="0" borderId="16" xfId="0" applyNumberFormat="1" applyFont="1" applyBorder="1" applyAlignment="1">
      <alignment vertical="center" shrinkToFit="1"/>
    </xf>
    <xf numFmtId="37" fontId="17" fillId="0" borderId="13" xfId="0" applyNumberFormat="1" applyFont="1" applyBorder="1" applyAlignment="1">
      <alignment vertical="center" shrinkToFit="1"/>
    </xf>
    <xf numFmtId="178" fontId="17" fillId="0" borderId="12" xfId="2" applyNumberFormat="1" applyFont="1" applyFill="1" applyBorder="1" applyAlignment="1" applyProtection="1">
      <alignment vertical="center" shrinkToFit="1"/>
      <protection locked="0"/>
    </xf>
    <xf numFmtId="178" fontId="17" fillId="0" borderId="9" xfId="2" applyNumberFormat="1" applyFont="1" applyFill="1" applyBorder="1" applyAlignment="1" applyProtection="1">
      <alignment vertical="center" shrinkToFit="1"/>
      <protection locked="0"/>
    </xf>
    <xf numFmtId="37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17" xfId="0" applyNumberFormat="1" applyFont="1" applyBorder="1" applyAlignment="1" applyProtection="1">
      <alignment vertical="center" shrinkToFit="1"/>
      <protection locked="0"/>
    </xf>
    <xf numFmtId="37" fontId="17" fillId="0" borderId="18" xfId="0" applyNumberFormat="1" applyFont="1" applyBorder="1" applyAlignment="1" applyProtection="1">
      <alignment vertical="center" shrinkToFit="1"/>
      <protection locked="0"/>
    </xf>
    <xf numFmtId="37" fontId="17" fillId="0" borderId="17" xfId="0" applyNumberFormat="1" applyFont="1" applyBorder="1" applyAlignment="1" applyProtection="1">
      <alignment vertical="center" shrinkToFit="1"/>
      <protection locked="0"/>
    </xf>
    <xf numFmtId="37" fontId="13" fillId="0" borderId="28" xfId="0" applyNumberFormat="1" applyFont="1" applyBorder="1" applyAlignment="1">
      <alignment vertical="center" shrinkToFit="1"/>
    </xf>
    <xf numFmtId="37" fontId="13" fillId="0" borderId="4" xfId="0" applyNumberFormat="1" applyFont="1" applyBorder="1" applyAlignment="1" applyProtection="1">
      <alignment vertical="center" shrinkToFit="1"/>
      <protection locked="0"/>
    </xf>
    <xf numFmtId="37" fontId="13" fillId="0" borderId="7" xfId="0" applyNumberFormat="1" applyFont="1" applyBorder="1" applyAlignment="1" applyProtection="1">
      <alignment vertical="center" shrinkToFit="1"/>
      <protection locked="0"/>
    </xf>
    <xf numFmtId="176" fontId="12" fillId="0" borderId="1" xfId="0" applyNumberFormat="1" applyFont="1" applyBorder="1" applyAlignment="1" applyProtection="1">
      <alignment vertical="center" shrinkToFit="1"/>
      <protection locked="0"/>
    </xf>
    <xf numFmtId="178" fontId="12" fillId="0" borderId="3" xfId="2" applyNumberFormat="1" applyFont="1" applyFill="1" applyBorder="1" applyAlignment="1" applyProtection="1">
      <alignment vertical="center" shrinkToFit="1"/>
      <protection locked="0"/>
    </xf>
    <xf numFmtId="37" fontId="12" fillId="0" borderId="6" xfId="0" applyNumberFormat="1" applyFont="1" applyBorder="1" applyAlignment="1" applyProtection="1">
      <alignment vertical="center" shrinkToFit="1"/>
      <protection locked="0"/>
    </xf>
    <xf numFmtId="177" fontId="12" fillId="0" borderId="30" xfId="0" applyNumberFormat="1" applyFont="1" applyBorder="1" applyAlignment="1" applyProtection="1">
      <alignment vertical="center" shrinkToFit="1"/>
      <protection locked="0"/>
    </xf>
    <xf numFmtId="37" fontId="14" fillId="2" borderId="13" xfId="0" applyNumberFormat="1" applyFont="1" applyFill="1" applyBorder="1" applyAlignment="1">
      <alignment vertical="center" shrinkToFit="1"/>
    </xf>
    <xf numFmtId="37" fontId="15" fillId="0" borderId="5" xfId="0" applyNumberFormat="1" applyFont="1" applyBorder="1" applyAlignment="1" applyProtection="1">
      <alignment vertical="center" shrinkToFit="1"/>
      <protection locked="0"/>
    </xf>
    <xf numFmtId="37" fontId="15" fillId="2" borderId="96" xfId="0" applyNumberFormat="1" applyFont="1" applyFill="1" applyBorder="1" applyAlignment="1" applyProtection="1">
      <alignment vertical="center" shrinkToFit="1"/>
      <protection locked="0"/>
    </xf>
    <xf numFmtId="37" fontId="15" fillId="0" borderId="30" xfId="0" applyNumberFormat="1" applyFont="1" applyBorder="1" applyAlignment="1" applyProtection="1">
      <alignment vertical="center" shrinkToFit="1"/>
      <protection locked="0"/>
    </xf>
    <xf numFmtId="37" fontId="15" fillId="2" borderId="98" xfId="0" applyNumberFormat="1" applyFont="1" applyFill="1" applyBorder="1" applyAlignment="1">
      <alignment vertical="center" shrinkToFit="1"/>
    </xf>
    <xf numFmtId="37" fontId="15" fillId="0" borderId="31" xfId="0" applyNumberFormat="1" applyFont="1" applyBorder="1" applyAlignment="1">
      <alignment vertical="center" shrinkToFit="1"/>
    </xf>
    <xf numFmtId="37" fontId="15" fillId="0" borderId="23" xfId="0" applyNumberFormat="1" applyFont="1" applyBorder="1" applyAlignment="1" applyProtection="1">
      <alignment vertical="center" shrinkToFit="1"/>
      <protection locked="0"/>
    </xf>
    <xf numFmtId="37" fontId="15" fillId="0" borderId="20" xfId="0" applyNumberFormat="1" applyFont="1" applyBorder="1" applyAlignment="1" applyProtection="1">
      <alignment vertical="center" shrinkToFit="1"/>
      <protection locked="0"/>
    </xf>
    <xf numFmtId="37" fontId="15" fillId="0" borderId="2" xfId="0" applyNumberFormat="1" applyFont="1" applyBorder="1" applyAlignment="1" applyProtection="1">
      <alignment vertical="center" shrinkToFit="1"/>
      <protection locked="0"/>
    </xf>
    <xf numFmtId="177" fontId="17" fillId="0" borderId="24" xfId="0" applyNumberFormat="1" applyFont="1" applyBorder="1" applyAlignment="1" applyProtection="1">
      <alignment vertical="center" shrinkToFit="1"/>
      <protection locked="0"/>
    </xf>
    <xf numFmtId="0" fontId="20" fillId="3" borderId="61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63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76" xfId="0" applyFont="1" applyFill="1" applyBorder="1" applyAlignment="1">
      <alignment horizontal="center" vertical="center" shrinkToFit="1"/>
    </xf>
    <xf numFmtId="0" fontId="30" fillId="3" borderId="53" xfId="0" applyFont="1" applyFill="1" applyBorder="1" applyAlignment="1">
      <alignment horizontal="center" vertical="center" shrinkToFit="1"/>
    </xf>
    <xf numFmtId="0" fontId="30" fillId="3" borderId="21" xfId="0" applyFont="1" applyFill="1" applyBorder="1" applyAlignment="1">
      <alignment horizontal="center" vertical="center" shrinkToFit="1"/>
    </xf>
    <xf numFmtId="0" fontId="30" fillId="3" borderId="52" xfId="0" applyFont="1" applyFill="1" applyBorder="1" applyAlignment="1">
      <alignment horizontal="center" vertical="center" shrinkToFit="1"/>
    </xf>
    <xf numFmtId="0" fontId="27" fillId="3" borderId="46" xfId="0" applyFont="1" applyFill="1" applyBorder="1" applyAlignment="1">
      <alignment horizontal="center" vertical="center" shrinkToFit="1"/>
    </xf>
    <xf numFmtId="0" fontId="27" fillId="3" borderId="51" xfId="0" applyFont="1" applyFill="1" applyBorder="1" applyAlignment="1">
      <alignment horizontal="center" vertical="center" shrinkToFit="1"/>
    </xf>
    <xf numFmtId="0" fontId="27" fillId="3" borderId="52" xfId="0" applyFont="1" applyFill="1" applyBorder="1" applyAlignment="1">
      <alignment horizontal="center" vertical="center" shrinkToFit="1"/>
    </xf>
    <xf numFmtId="0" fontId="27" fillId="3" borderId="74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37" fontId="18" fillId="0" borderId="0" xfId="0" applyNumberFormat="1" applyFont="1" applyAlignment="1" applyProtection="1">
      <alignment horizontal="center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流通段階における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LP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ガス価格推移グラフ</a:t>
            </a:r>
          </a:p>
        </c:rich>
      </c:tx>
      <c:layout>
        <c:manualLayout>
          <c:xMode val="edge"/>
          <c:yMode val="edge"/>
          <c:x val="0.26052098552876479"/>
          <c:y val="2.5356497104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56312625250496E-2"/>
          <c:y val="0.11568938193343899"/>
          <c:w val="0.77354709418837675"/>
          <c:h val="0.7876386687797147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FOB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data!$C$3:$C$171</c:f>
              <c:numCache>
                <c:formatCode>#,##0_);[Red]\(#,##0\)</c:formatCode>
                <c:ptCount val="110"/>
                <c:pt idx="0">
                  <c:v>43949.324999999997</c:v>
                </c:pt>
                <c:pt idx="1">
                  <c:v>35229</c:v>
                </c:pt>
                <c:pt idx="2">
                  <c:v>34507.699999999997</c:v>
                </c:pt>
                <c:pt idx="3">
                  <c:v>37275.449999999997</c:v>
                </c:pt>
                <c:pt idx="4">
                  <c:v>38394.300000000003</c:v>
                </c:pt>
                <c:pt idx="5">
                  <c:v>37275.449999999997</c:v>
                </c:pt>
                <c:pt idx="6">
                  <c:v>31181.699999999997</c:v>
                </c:pt>
                <c:pt idx="7">
                  <c:v>29713.125</c:v>
                </c:pt>
                <c:pt idx="8">
                  <c:v>31325.025000000001</c:v>
                </c:pt>
                <c:pt idx="9">
                  <c:v>36359.100000000006</c:v>
                </c:pt>
                <c:pt idx="10">
                  <c:v>43570.85</c:v>
                </c:pt>
                <c:pt idx="11">
                  <c:v>45216</c:v>
                </c:pt>
                <c:pt idx="12">
                  <c:v>54149.25</c:v>
                </c:pt>
                <c:pt idx="13">
                  <c:v>62948.100000000006</c:v>
                </c:pt>
                <c:pt idx="14">
                  <c:v>61435.8</c:v>
                </c:pt>
                <c:pt idx="15">
                  <c:v>51032.399999999994</c:v>
                </c:pt>
                <c:pt idx="16">
                  <c:v>43214</c:v>
                </c:pt>
                <c:pt idx="17">
                  <c:v>42966</c:v>
                </c:pt>
                <c:pt idx="18">
                  <c:v>39906</c:v>
                </c:pt>
                <c:pt idx="19">
                  <c:v>48743</c:v>
                </c:pt>
                <c:pt idx="20">
                  <c:v>53645</c:v>
                </c:pt>
                <c:pt idx="21">
                  <c:v>64911</c:v>
                </c:pt>
                <c:pt idx="22">
                  <c:v>65564</c:v>
                </c:pt>
                <c:pt idx="23">
                  <c:v>65204</c:v>
                </c:pt>
                <c:pt idx="24">
                  <c:v>65227</c:v>
                </c:pt>
                <c:pt idx="25">
                  <c:v>56304.95</c:v>
                </c:pt>
                <c:pt idx="26">
                  <c:v>50349</c:v>
                </c:pt>
                <c:pt idx="27">
                  <c:v>50198</c:v>
                </c:pt>
                <c:pt idx="28">
                  <c:v>54823</c:v>
                </c:pt>
                <c:pt idx="29">
                  <c:v>61494</c:v>
                </c:pt>
                <c:pt idx="30">
                  <c:v>62297</c:v>
                </c:pt>
                <c:pt idx="31">
                  <c:v>65406</c:v>
                </c:pt>
                <c:pt idx="32">
                  <c:v>68623</c:v>
                </c:pt>
                <c:pt idx="33">
                  <c:v>73950</c:v>
                </c:pt>
                <c:pt idx="34">
                  <c:v>60173</c:v>
                </c:pt>
                <c:pt idx="35">
                  <c:v>48650</c:v>
                </c:pt>
                <c:pt idx="36">
                  <c:v>46474</c:v>
                </c:pt>
                <c:pt idx="37">
                  <c:v>49886</c:v>
                </c:pt>
                <c:pt idx="38">
                  <c:v>56141</c:v>
                </c:pt>
                <c:pt idx="39">
                  <c:v>58343</c:v>
                </c:pt>
                <c:pt idx="40">
                  <c:v>58558</c:v>
                </c:pt>
                <c:pt idx="41">
                  <c:v>46082</c:v>
                </c:pt>
                <c:pt idx="42">
                  <c:v>39416</c:v>
                </c:pt>
                <c:pt idx="43">
                  <c:v>39117</c:v>
                </c:pt>
                <c:pt idx="44">
                  <c:v>37857</c:v>
                </c:pt>
                <c:pt idx="45">
                  <c:v>46085</c:v>
                </c:pt>
                <c:pt idx="46">
                  <c:v>47591</c:v>
                </c:pt>
                <c:pt idx="47">
                  <c:v>48751</c:v>
                </c:pt>
                <c:pt idx="48">
                  <c:v>63126</c:v>
                </c:pt>
                <c:pt idx="49">
                  <c:v>57488</c:v>
                </c:pt>
                <c:pt idx="50">
                  <c:v>49140</c:v>
                </c:pt>
                <c:pt idx="51">
                  <c:v>25519</c:v>
                </c:pt>
                <c:pt idx="52">
                  <c:v>36404</c:v>
                </c:pt>
                <c:pt idx="53">
                  <c:v>37716</c:v>
                </c:pt>
                <c:pt idx="54">
                  <c:v>38599</c:v>
                </c:pt>
                <c:pt idx="55">
                  <c:v>38730</c:v>
                </c:pt>
                <c:pt idx="56">
                  <c:v>38672</c:v>
                </c:pt>
                <c:pt idx="57">
                  <c:v>39566</c:v>
                </c:pt>
                <c:pt idx="58">
                  <c:v>45012</c:v>
                </c:pt>
                <c:pt idx="59">
                  <c:v>46859</c:v>
                </c:pt>
                <c:pt idx="60">
                  <c:v>55917</c:v>
                </c:pt>
                <c:pt idx="61">
                  <c:v>62124</c:v>
                </c:pt>
                <c:pt idx="62">
                  <c:v>65319</c:v>
                </c:pt>
                <c:pt idx="63">
                  <c:v>59716</c:v>
                </c:pt>
                <c:pt idx="64">
                  <c:v>52787</c:v>
                </c:pt>
                <c:pt idx="65">
                  <c:v>57756</c:v>
                </c:pt>
                <c:pt idx="66">
                  <c:v>68547</c:v>
                </c:pt>
                <c:pt idx="67">
                  <c:v>72253</c:v>
                </c:pt>
                <c:pt idx="68">
                  <c:v>73064</c:v>
                </c:pt>
                <c:pt idx="69">
                  <c:v>88842</c:v>
                </c:pt>
                <c:pt idx="70">
                  <c:v>96858</c:v>
                </c:pt>
                <c:pt idx="71">
                  <c:v>88057</c:v>
                </c:pt>
                <c:pt idx="72">
                  <c:v>83324</c:v>
                </c:pt>
                <c:pt idx="73">
                  <c:v>88993</c:v>
                </c:pt>
                <c:pt idx="74">
                  <c:v>105134</c:v>
                </c:pt>
                <c:pt idx="75">
                  <c:v>116670</c:v>
                </c:pt>
                <c:pt idx="76">
                  <c:v>110483</c:v>
                </c:pt>
                <c:pt idx="77">
                  <c:v>97778</c:v>
                </c:pt>
                <c:pt idx="78">
                  <c:v>89921.299999999988</c:v>
                </c:pt>
                <c:pt idx="79">
                  <c:v>89043</c:v>
                </c:pt>
                <c:pt idx="80">
                  <c:v>89555.200000000012</c:v>
                </c:pt>
                <c:pt idx="81">
                  <c:v>83415.25</c:v>
                </c:pt>
                <c:pt idx="82">
                  <c:v>89212.5</c:v>
                </c:pt>
                <c:pt idx="83">
                  <c:v>89687</c:v>
                </c:pt>
                <c:pt idx="84">
                  <c:v>78923.774999999994</c:v>
                </c:pt>
                <c:pt idx="85">
                  <c:v>102976.5</c:v>
                </c:pt>
                <c:pt idx="86">
                  <c:v>98477</c:v>
                </c:pt>
                <c:pt idx="87">
                  <c:v>72699</c:v>
                </c:pt>
                <c:pt idx="88">
                  <c:v>75130.350000000006</c:v>
                </c:pt>
                <c:pt idx="89">
                  <c:v>61975.150000000009</c:v>
                </c:pt>
                <c:pt idx="90">
                  <c:v>55160.625</c:v>
                </c:pt>
                <c:pt idx="91">
                  <c:v>66197.400000000009</c:v>
                </c:pt>
                <c:pt idx="92">
                  <c:v>81296.399999999994</c:v>
                </c:pt>
                <c:pt idx="93">
                  <c:v>90438.524999999994</c:v>
                </c:pt>
                <c:pt idx="94">
                  <c:v>92452.950000000012</c:v>
                </c:pt>
                <c:pt idx="95">
                  <c:v>90466.5</c:v>
                </c:pt>
                <c:pt idx="96">
                  <c:v>90018.75</c:v>
                </c:pt>
                <c:pt idx="97">
                  <c:v>94068.9</c:v>
                </c:pt>
                <c:pt idx="98">
                  <c:v>94894.399999999994</c:v>
                </c:pt>
                <c:pt idx="99">
                  <c:v>94894.399999999994</c:v>
                </c:pt>
                <c:pt idx="100">
                  <c:v>93582.125</c:v>
                </c:pt>
                <c:pt idx="101">
                  <c:v>90561.274999999994</c:v>
                </c:pt>
                <c:pt idx="102">
                  <c:v>91428.25</c:v>
                </c:pt>
                <c:pt idx="103">
                  <c:v>87580</c:v>
                </c:pt>
                <c:pt idx="104">
                  <c:v>86592</c:v>
                </c:pt>
                <c:pt idx="105">
                  <c:v>90791.625</c:v>
                </c:pt>
                <c:pt idx="106">
                  <c:v>96702.924999999988</c:v>
                </c:pt>
                <c:pt idx="107">
                  <c:v>96430.950000000012</c:v>
                </c:pt>
                <c:pt idx="108">
                  <c:v>97482.6</c:v>
                </c:pt>
                <c:pt idx="109">
                  <c:v>97404.300000000017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373-8A97-F97063A2A1B9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CIF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data!$D$3:$D$171</c:f>
              <c:numCache>
                <c:formatCode>#,##0_);[Red]\(#,##0\)</c:formatCode>
                <c:ptCount val="110"/>
                <c:pt idx="0">
                  <c:v>54556</c:v>
                </c:pt>
                <c:pt idx="1">
                  <c:v>43837</c:v>
                </c:pt>
                <c:pt idx="2">
                  <c:v>38056</c:v>
                </c:pt>
                <c:pt idx="3">
                  <c:v>39660</c:v>
                </c:pt>
                <c:pt idx="4">
                  <c:v>40100</c:v>
                </c:pt>
                <c:pt idx="5">
                  <c:v>39863</c:v>
                </c:pt>
                <c:pt idx="6">
                  <c:v>38052</c:v>
                </c:pt>
                <c:pt idx="7">
                  <c:v>35299</c:v>
                </c:pt>
                <c:pt idx="8">
                  <c:v>35218</c:v>
                </c:pt>
                <c:pt idx="9">
                  <c:v>36038</c:v>
                </c:pt>
                <c:pt idx="10">
                  <c:v>41853</c:v>
                </c:pt>
                <c:pt idx="11">
                  <c:v>48045</c:v>
                </c:pt>
                <c:pt idx="12">
                  <c:v>52746</c:v>
                </c:pt>
                <c:pt idx="13">
                  <c:v>56843</c:v>
                </c:pt>
                <c:pt idx="14">
                  <c:v>60413</c:v>
                </c:pt>
                <c:pt idx="15">
                  <c:v>54888</c:v>
                </c:pt>
                <c:pt idx="16">
                  <c:v>51625</c:v>
                </c:pt>
                <c:pt idx="17">
                  <c:v>47493</c:v>
                </c:pt>
                <c:pt idx="18">
                  <c:v>46450</c:v>
                </c:pt>
                <c:pt idx="19">
                  <c:v>46811</c:v>
                </c:pt>
                <c:pt idx="20">
                  <c:v>51825</c:v>
                </c:pt>
                <c:pt idx="21">
                  <c:v>60459</c:v>
                </c:pt>
                <c:pt idx="22">
                  <c:v>66626</c:v>
                </c:pt>
                <c:pt idx="23">
                  <c:v>68926</c:v>
                </c:pt>
                <c:pt idx="24">
                  <c:v>68610</c:v>
                </c:pt>
                <c:pt idx="25">
                  <c:v>64704</c:v>
                </c:pt>
                <c:pt idx="26">
                  <c:v>57660</c:v>
                </c:pt>
                <c:pt idx="27">
                  <c:v>54907</c:v>
                </c:pt>
                <c:pt idx="28">
                  <c:v>57804</c:v>
                </c:pt>
                <c:pt idx="29">
                  <c:v>62215</c:v>
                </c:pt>
                <c:pt idx="30">
                  <c:v>65697</c:v>
                </c:pt>
                <c:pt idx="31">
                  <c:v>67420</c:v>
                </c:pt>
                <c:pt idx="32">
                  <c:v>69701</c:v>
                </c:pt>
                <c:pt idx="33">
                  <c:v>74694</c:v>
                </c:pt>
                <c:pt idx="34">
                  <c:v>71521</c:v>
                </c:pt>
                <c:pt idx="35">
                  <c:v>60788</c:v>
                </c:pt>
                <c:pt idx="36">
                  <c:v>53178</c:v>
                </c:pt>
                <c:pt idx="37">
                  <c:v>51093</c:v>
                </c:pt>
                <c:pt idx="38">
                  <c:v>54606</c:v>
                </c:pt>
                <c:pt idx="39">
                  <c:v>57649</c:v>
                </c:pt>
                <c:pt idx="40">
                  <c:v>58467</c:v>
                </c:pt>
                <c:pt idx="41">
                  <c:v>53002</c:v>
                </c:pt>
                <c:pt idx="42">
                  <c:v>49283</c:v>
                </c:pt>
                <c:pt idx="43">
                  <c:v>42451</c:v>
                </c:pt>
                <c:pt idx="44">
                  <c:v>41867</c:v>
                </c:pt>
                <c:pt idx="45">
                  <c:v>44779</c:v>
                </c:pt>
                <c:pt idx="46">
                  <c:v>47046</c:v>
                </c:pt>
                <c:pt idx="47">
                  <c:v>51861</c:v>
                </c:pt>
                <c:pt idx="48">
                  <c:v>54983</c:v>
                </c:pt>
                <c:pt idx="49">
                  <c:v>54269</c:v>
                </c:pt>
                <c:pt idx="50">
                  <c:v>44494</c:v>
                </c:pt>
                <c:pt idx="51">
                  <c:v>38256</c:v>
                </c:pt>
                <c:pt idx="52">
                  <c:v>35755</c:v>
                </c:pt>
                <c:pt idx="53">
                  <c:v>36106</c:v>
                </c:pt>
                <c:pt idx="54">
                  <c:v>38723</c:v>
                </c:pt>
                <c:pt idx="55">
                  <c:v>39859</c:v>
                </c:pt>
                <c:pt idx="56">
                  <c:v>40397</c:v>
                </c:pt>
                <c:pt idx="57">
                  <c:v>42700</c:v>
                </c:pt>
                <c:pt idx="58">
                  <c:v>45509</c:v>
                </c:pt>
                <c:pt idx="59">
                  <c:v>49098</c:v>
                </c:pt>
                <c:pt idx="60">
                  <c:v>55810</c:v>
                </c:pt>
                <c:pt idx="61">
                  <c:v>61918</c:v>
                </c:pt>
                <c:pt idx="62">
                  <c:v>66142</c:v>
                </c:pt>
                <c:pt idx="63">
                  <c:v>65342</c:v>
                </c:pt>
                <c:pt idx="64">
                  <c:v>62421</c:v>
                </c:pt>
                <c:pt idx="65">
                  <c:v>63177</c:v>
                </c:pt>
                <c:pt idx="66">
                  <c:v>68980</c:v>
                </c:pt>
                <c:pt idx="67">
                  <c:v>74528</c:v>
                </c:pt>
                <c:pt idx="68">
                  <c:v>77414</c:v>
                </c:pt>
                <c:pt idx="69">
                  <c:v>88238</c:v>
                </c:pt>
                <c:pt idx="70">
                  <c:v>96272</c:v>
                </c:pt>
                <c:pt idx="71">
                  <c:v>91928</c:v>
                </c:pt>
                <c:pt idx="72">
                  <c:v>88646</c:v>
                </c:pt>
                <c:pt idx="73">
                  <c:v>89093</c:v>
                </c:pt>
                <c:pt idx="74">
                  <c:v>99324</c:v>
                </c:pt>
                <c:pt idx="75">
                  <c:v>108963</c:v>
                </c:pt>
                <c:pt idx="76">
                  <c:v>114553</c:v>
                </c:pt>
                <c:pt idx="77">
                  <c:v>107635</c:v>
                </c:pt>
                <c:pt idx="78">
                  <c:v>98957.987099839738</c:v>
                </c:pt>
                <c:pt idx="79">
                  <c:v>99950.267731980712</c:v>
                </c:pt>
                <c:pt idx="80">
                  <c:v>99493.89863335331</c:v>
                </c:pt>
                <c:pt idx="81">
                  <c:v>95376.923347872784</c:v>
                </c:pt>
                <c:pt idx="82">
                  <c:v>95741.623560484179</c:v>
                </c:pt>
                <c:pt idx="83">
                  <c:v>89335.837478220594</c:v>
                </c:pt>
                <c:pt idx="84">
                  <c:v>84043.941325014588</c:v>
                </c:pt>
                <c:pt idx="85">
                  <c:v>90323.855215667238</c:v>
                </c:pt>
                <c:pt idx="86">
                  <c:v>93840.141865211495</c:v>
                </c:pt>
                <c:pt idx="87">
                  <c:v>86285.165984970983</c:v>
                </c:pt>
                <c:pt idx="88">
                  <c:v>80507.012466468746</c:v>
                </c:pt>
                <c:pt idx="89">
                  <c:v>77526.843533100808</c:v>
                </c:pt>
                <c:pt idx="90">
                  <c:v>71193.529845503581</c:v>
                </c:pt>
                <c:pt idx="91">
                  <c:v>74725.196896361391</c:v>
                </c:pt>
                <c:pt idx="92">
                  <c:v>88793.632732676939</c:v>
                </c:pt>
                <c:pt idx="93">
                  <c:v>93685.213744495806</c:v>
                </c:pt>
                <c:pt idx="94">
                  <c:v>94481.042432310467</c:v>
                </c:pt>
                <c:pt idx="95">
                  <c:v>93886.277621257977</c:v>
                </c:pt>
                <c:pt idx="96">
                  <c:v>87125.064289028378</c:v>
                </c:pt>
                <c:pt idx="97">
                  <c:v>94371.67470010338</c:v>
                </c:pt>
                <c:pt idx="98">
                  <c:v>94271.344322789417</c:v>
                </c:pt>
                <c:pt idx="99">
                  <c:v>94225.642090411144</c:v>
                </c:pt>
                <c:pt idx="100">
                  <c:v>95908</c:v>
                </c:pt>
                <c:pt idx="101">
                  <c:v>97507.425895037173</c:v>
                </c:pt>
                <c:pt idx="102">
                  <c:v>98872.926067108419</c:v>
                </c:pt>
                <c:pt idx="103">
                  <c:v>92133.186401756335</c:v>
                </c:pt>
                <c:pt idx="104">
                  <c:v>89642.128832357033</c:v>
                </c:pt>
                <c:pt idx="105">
                  <c:v>89172.167838834517</c:v>
                </c:pt>
                <c:pt idx="106">
                  <c:v>96176.12936622194</c:v>
                </c:pt>
                <c:pt idx="107">
                  <c:v>95985.56867739174</c:v>
                </c:pt>
                <c:pt idx="108">
                  <c:v>97119.477504766852</c:v>
                </c:pt>
                <c:pt idx="109">
                  <c:v>99204.669366054179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373-8A97-F97063A2A1B9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卸売価格P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data!$E$3:$E$171</c:f>
              <c:numCache>
                <c:formatCode>#,##0_);[Red]\(#,##0\)</c:formatCode>
                <c:ptCount val="110"/>
                <c:pt idx="0">
                  <c:v>110000</c:v>
                </c:pt>
                <c:pt idx="1">
                  <c:v>101000</c:v>
                </c:pt>
                <c:pt idx="2">
                  <c:v>100000</c:v>
                </c:pt>
                <c:pt idx="3">
                  <c:v>101000</c:v>
                </c:pt>
                <c:pt idx="4">
                  <c:v>102000</c:v>
                </c:pt>
                <c:pt idx="5">
                  <c:v>102000</c:v>
                </c:pt>
                <c:pt idx="6">
                  <c:v>99200</c:v>
                </c:pt>
                <c:pt idx="7">
                  <c:v>96000</c:v>
                </c:pt>
                <c:pt idx="8">
                  <c:v>95600</c:v>
                </c:pt>
                <c:pt idx="9">
                  <c:v>101000</c:v>
                </c:pt>
                <c:pt idx="10">
                  <c:v>104800</c:v>
                </c:pt>
                <c:pt idx="11">
                  <c:v>110000</c:v>
                </c:pt>
                <c:pt idx="12">
                  <c:v>116000</c:v>
                </c:pt>
                <c:pt idx="13">
                  <c:v>124000</c:v>
                </c:pt>
                <c:pt idx="14">
                  <c:v>125000</c:v>
                </c:pt>
                <c:pt idx="15">
                  <c:v>122000</c:v>
                </c:pt>
                <c:pt idx="16">
                  <c:v>114000</c:v>
                </c:pt>
                <c:pt idx="17">
                  <c:v>112000</c:v>
                </c:pt>
                <c:pt idx="18">
                  <c:v>114000</c:v>
                </c:pt>
                <c:pt idx="19">
                  <c:v>114000</c:v>
                </c:pt>
                <c:pt idx="20">
                  <c:v>118800</c:v>
                </c:pt>
                <c:pt idx="21">
                  <c:v>129000</c:v>
                </c:pt>
                <c:pt idx="22">
                  <c:v>135000</c:v>
                </c:pt>
                <c:pt idx="23">
                  <c:v>135800</c:v>
                </c:pt>
                <c:pt idx="24">
                  <c:v>137000</c:v>
                </c:pt>
                <c:pt idx="25">
                  <c:v>132000</c:v>
                </c:pt>
                <c:pt idx="26">
                  <c:v>125000</c:v>
                </c:pt>
                <c:pt idx="27">
                  <c:v>121000</c:v>
                </c:pt>
                <c:pt idx="28">
                  <c:v>123000</c:v>
                </c:pt>
                <c:pt idx="29">
                  <c:v>127800</c:v>
                </c:pt>
                <c:pt idx="30">
                  <c:v>131000</c:v>
                </c:pt>
                <c:pt idx="31">
                  <c:v>134000</c:v>
                </c:pt>
                <c:pt idx="32">
                  <c:v>135600</c:v>
                </c:pt>
                <c:pt idx="33">
                  <c:v>141000</c:v>
                </c:pt>
                <c:pt idx="34">
                  <c:v>138000</c:v>
                </c:pt>
                <c:pt idx="35">
                  <c:v>128400</c:v>
                </c:pt>
                <c:pt idx="36">
                  <c:v>120800</c:v>
                </c:pt>
                <c:pt idx="37">
                  <c:v>117500</c:v>
                </c:pt>
                <c:pt idx="38">
                  <c:v>119400</c:v>
                </c:pt>
                <c:pt idx="39">
                  <c:v>124000</c:v>
                </c:pt>
                <c:pt idx="40">
                  <c:v>126000</c:v>
                </c:pt>
                <c:pt idx="41">
                  <c:v>122000</c:v>
                </c:pt>
                <c:pt idx="42">
                  <c:v>112000</c:v>
                </c:pt>
                <c:pt idx="43">
                  <c:v>110000</c:v>
                </c:pt>
                <c:pt idx="44">
                  <c:v>108000</c:v>
                </c:pt>
                <c:pt idx="45">
                  <c:v>111000</c:v>
                </c:pt>
                <c:pt idx="46">
                  <c:v>115000</c:v>
                </c:pt>
                <c:pt idx="47">
                  <c:v>118000</c:v>
                </c:pt>
                <c:pt idx="48">
                  <c:v>123000</c:v>
                </c:pt>
                <c:pt idx="49">
                  <c:v>124600</c:v>
                </c:pt>
                <c:pt idx="50">
                  <c:v>119000</c:v>
                </c:pt>
                <c:pt idx="51">
                  <c:v>104000</c:v>
                </c:pt>
                <c:pt idx="52">
                  <c:v>100800</c:v>
                </c:pt>
                <c:pt idx="53">
                  <c:v>106000</c:v>
                </c:pt>
                <c:pt idx="54">
                  <c:v>108000</c:v>
                </c:pt>
                <c:pt idx="55">
                  <c:v>108000</c:v>
                </c:pt>
                <c:pt idx="56">
                  <c:v>110000</c:v>
                </c:pt>
                <c:pt idx="57">
                  <c:v>109000</c:v>
                </c:pt>
                <c:pt idx="58">
                  <c:v>112000</c:v>
                </c:pt>
                <c:pt idx="59">
                  <c:v>115000</c:v>
                </c:pt>
                <c:pt idx="60">
                  <c:v>122000</c:v>
                </c:pt>
                <c:pt idx="61">
                  <c:v>131000</c:v>
                </c:pt>
                <c:pt idx="62">
                  <c:v>134000</c:v>
                </c:pt>
                <c:pt idx="63">
                  <c:v>135000</c:v>
                </c:pt>
                <c:pt idx="64">
                  <c:v>130200</c:v>
                </c:pt>
                <c:pt idx="65">
                  <c:v>128000</c:v>
                </c:pt>
                <c:pt idx="66">
                  <c:v>136000</c:v>
                </c:pt>
                <c:pt idx="67">
                  <c:v>143000</c:v>
                </c:pt>
                <c:pt idx="68">
                  <c:v>145000</c:v>
                </c:pt>
                <c:pt idx="69">
                  <c:v>152200</c:v>
                </c:pt>
                <c:pt idx="70">
                  <c:v>168000</c:v>
                </c:pt>
                <c:pt idx="71">
                  <c:v>165000</c:v>
                </c:pt>
                <c:pt idx="72">
                  <c:v>156000</c:v>
                </c:pt>
                <c:pt idx="73">
                  <c:v>159000</c:v>
                </c:pt>
                <c:pt idx="74">
                  <c:v>168000</c:v>
                </c:pt>
                <c:pt idx="75">
                  <c:v>177800</c:v>
                </c:pt>
                <c:pt idx="76">
                  <c:v>184000</c:v>
                </c:pt>
                <c:pt idx="77">
                  <c:v>177000</c:v>
                </c:pt>
                <c:pt idx="78">
                  <c:v>171000</c:v>
                </c:pt>
                <c:pt idx="79">
                  <c:v>165000</c:v>
                </c:pt>
                <c:pt idx="80">
                  <c:v>165000</c:v>
                </c:pt>
                <c:pt idx="81">
                  <c:v>165000</c:v>
                </c:pt>
                <c:pt idx="82">
                  <c:v>163000</c:v>
                </c:pt>
                <c:pt idx="83">
                  <c:v>164000</c:v>
                </c:pt>
                <c:pt idx="84">
                  <c:v>154000</c:v>
                </c:pt>
                <c:pt idx="85">
                  <c:v>159000</c:v>
                </c:pt>
                <c:pt idx="86">
                  <c:v>167000</c:v>
                </c:pt>
                <c:pt idx="87">
                  <c:v>158200</c:v>
                </c:pt>
                <c:pt idx="88">
                  <c:v>149300</c:v>
                </c:pt>
                <c:pt idx="89">
                  <c:v>141000</c:v>
                </c:pt>
                <c:pt idx="90">
                  <c:v>136200</c:v>
                </c:pt>
                <c:pt idx="91">
                  <c:v>137000</c:v>
                </c:pt>
                <c:pt idx="92">
                  <c:v>145800</c:v>
                </c:pt>
                <c:pt idx="93">
                  <c:v>160000</c:v>
                </c:pt>
                <c:pt idx="94">
                  <c:v>161000</c:v>
                </c:pt>
                <c:pt idx="95">
                  <c:v>161800</c:v>
                </c:pt>
                <c:pt idx="96">
                  <c:v>159000</c:v>
                </c:pt>
                <c:pt idx="97">
                  <c:v>163000</c:v>
                </c:pt>
                <c:pt idx="98">
                  <c:v>166200</c:v>
                </c:pt>
                <c:pt idx="99">
                  <c:v>166200</c:v>
                </c:pt>
                <c:pt idx="100">
                  <c:v>164000</c:v>
                </c:pt>
                <c:pt idx="101">
                  <c:v>164000</c:v>
                </c:pt>
                <c:pt idx="102">
                  <c:v>164000</c:v>
                </c:pt>
                <c:pt idx="103">
                  <c:v>165000</c:v>
                </c:pt>
                <c:pt idx="104">
                  <c:v>158000</c:v>
                </c:pt>
                <c:pt idx="105">
                  <c:v>155000</c:v>
                </c:pt>
                <c:pt idx="106">
                  <c:v>162200</c:v>
                </c:pt>
                <c:pt idx="107">
                  <c:v>168000</c:v>
                </c:pt>
                <c:pt idx="108">
                  <c:v>166000</c:v>
                </c:pt>
                <c:pt idx="109">
                  <c:v>170500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373-8A97-F97063A2A1B9}"/>
            </c:ext>
          </c:extLst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卸売価格B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data!$F$3:$F$171</c:f>
              <c:numCache>
                <c:formatCode>#,##0_);[Red]\(#,##0\)</c:formatCode>
                <c:ptCount val="110"/>
                <c:pt idx="0">
                  <c:v>59000</c:v>
                </c:pt>
                <c:pt idx="1">
                  <c:v>50000</c:v>
                </c:pt>
                <c:pt idx="2">
                  <c:v>49000</c:v>
                </c:pt>
                <c:pt idx="3">
                  <c:v>50000</c:v>
                </c:pt>
                <c:pt idx="4">
                  <c:v>52000</c:v>
                </c:pt>
                <c:pt idx="5">
                  <c:v>53000</c:v>
                </c:pt>
                <c:pt idx="6">
                  <c:v>48000</c:v>
                </c:pt>
                <c:pt idx="7">
                  <c:v>44000</c:v>
                </c:pt>
                <c:pt idx="8">
                  <c:v>44800</c:v>
                </c:pt>
                <c:pt idx="9">
                  <c:v>52000</c:v>
                </c:pt>
                <c:pt idx="10">
                  <c:v>57300</c:v>
                </c:pt>
                <c:pt idx="11">
                  <c:v>61000</c:v>
                </c:pt>
                <c:pt idx="12">
                  <c:v>67000</c:v>
                </c:pt>
                <c:pt idx="13">
                  <c:v>78000</c:v>
                </c:pt>
                <c:pt idx="14">
                  <c:v>83000</c:v>
                </c:pt>
                <c:pt idx="15">
                  <c:v>78500</c:v>
                </c:pt>
                <c:pt idx="16">
                  <c:v>64000</c:v>
                </c:pt>
                <c:pt idx="17">
                  <c:v>59000</c:v>
                </c:pt>
                <c:pt idx="18">
                  <c:v>61000</c:v>
                </c:pt>
                <c:pt idx="19">
                  <c:v>61000</c:v>
                </c:pt>
                <c:pt idx="20">
                  <c:v>65800</c:v>
                </c:pt>
                <c:pt idx="21">
                  <c:v>74000</c:v>
                </c:pt>
                <c:pt idx="22">
                  <c:v>80000</c:v>
                </c:pt>
                <c:pt idx="23">
                  <c:v>80000</c:v>
                </c:pt>
                <c:pt idx="24">
                  <c:v>79000</c:v>
                </c:pt>
                <c:pt idx="25">
                  <c:v>74000</c:v>
                </c:pt>
                <c:pt idx="26">
                  <c:v>67000</c:v>
                </c:pt>
                <c:pt idx="27">
                  <c:v>64000</c:v>
                </c:pt>
                <c:pt idx="28">
                  <c:v>67000</c:v>
                </c:pt>
                <c:pt idx="29">
                  <c:v>71800</c:v>
                </c:pt>
                <c:pt idx="30">
                  <c:v>77000</c:v>
                </c:pt>
                <c:pt idx="31">
                  <c:v>80000</c:v>
                </c:pt>
                <c:pt idx="32">
                  <c:v>82600</c:v>
                </c:pt>
                <c:pt idx="33">
                  <c:v>87000</c:v>
                </c:pt>
                <c:pt idx="34">
                  <c:v>82000</c:v>
                </c:pt>
                <c:pt idx="35">
                  <c:v>70800</c:v>
                </c:pt>
                <c:pt idx="36">
                  <c:v>62800</c:v>
                </c:pt>
                <c:pt idx="37">
                  <c:v>61800</c:v>
                </c:pt>
                <c:pt idx="38">
                  <c:v>66800</c:v>
                </c:pt>
                <c:pt idx="39">
                  <c:v>72000</c:v>
                </c:pt>
                <c:pt idx="40">
                  <c:v>74000</c:v>
                </c:pt>
                <c:pt idx="41">
                  <c:v>67600</c:v>
                </c:pt>
                <c:pt idx="42">
                  <c:v>56000</c:v>
                </c:pt>
                <c:pt idx="43">
                  <c:v>53000</c:v>
                </c:pt>
                <c:pt idx="44">
                  <c:v>52000</c:v>
                </c:pt>
                <c:pt idx="45">
                  <c:v>57000</c:v>
                </c:pt>
                <c:pt idx="46">
                  <c:v>61800</c:v>
                </c:pt>
                <c:pt idx="47">
                  <c:v>64000</c:v>
                </c:pt>
                <c:pt idx="48">
                  <c:v>72000</c:v>
                </c:pt>
                <c:pt idx="49">
                  <c:v>76000</c:v>
                </c:pt>
                <c:pt idx="50">
                  <c:v>71000</c:v>
                </c:pt>
                <c:pt idx="51">
                  <c:v>52000</c:v>
                </c:pt>
                <c:pt idx="52">
                  <c:v>45600</c:v>
                </c:pt>
                <c:pt idx="53">
                  <c:v>49000</c:v>
                </c:pt>
                <c:pt idx="54">
                  <c:v>49000</c:v>
                </c:pt>
                <c:pt idx="55">
                  <c:v>49800</c:v>
                </c:pt>
                <c:pt idx="56">
                  <c:v>51000</c:v>
                </c:pt>
                <c:pt idx="57">
                  <c:v>52000</c:v>
                </c:pt>
                <c:pt idx="58">
                  <c:v>57000</c:v>
                </c:pt>
                <c:pt idx="59">
                  <c:v>61000</c:v>
                </c:pt>
                <c:pt idx="60">
                  <c:v>66000</c:v>
                </c:pt>
                <c:pt idx="61">
                  <c:v>72000</c:v>
                </c:pt>
                <c:pt idx="62">
                  <c:v>75500</c:v>
                </c:pt>
                <c:pt idx="63">
                  <c:v>75000</c:v>
                </c:pt>
                <c:pt idx="64">
                  <c:v>70200</c:v>
                </c:pt>
                <c:pt idx="65">
                  <c:v>69000</c:v>
                </c:pt>
                <c:pt idx="66">
                  <c:v>77000</c:v>
                </c:pt>
                <c:pt idx="67">
                  <c:v>84000</c:v>
                </c:pt>
                <c:pt idx="68">
                  <c:v>86000</c:v>
                </c:pt>
                <c:pt idx="69">
                  <c:v>93000</c:v>
                </c:pt>
                <c:pt idx="70">
                  <c:v>107000</c:v>
                </c:pt>
                <c:pt idx="71">
                  <c:v>105000</c:v>
                </c:pt>
                <c:pt idx="72">
                  <c:v>98000</c:v>
                </c:pt>
                <c:pt idx="73">
                  <c:v>100000</c:v>
                </c:pt>
                <c:pt idx="74">
                  <c:v>112000</c:v>
                </c:pt>
                <c:pt idx="75">
                  <c:v>123300</c:v>
                </c:pt>
                <c:pt idx="76">
                  <c:v>131000</c:v>
                </c:pt>
                <c:pt idx="77">
                  <c:v>120000</c:v>
                </c:pt>
                <c:pt idx="78">
                  <c:v>111000</c:v>
                </c:pt>
                <c:pt idx="79">
                  <c:v>103000</c:v>
                </c:pt>
                <c:pt idx="80">
                  <c:v>103000</c:v>
                </c:pt>
                <c:pt idx="81">
                  <c:v>102200</c:v>
                </c:pt>
                <c:pt idx="82">
                  <c:v>104000</c:v>
                </c:pt>
                <c:pt idx="83">
                  <c:v>108000</c:v>
                </c:pt>
                <c:pt idx="84">
                  <c:v>102000</c:v>
                </c:pt>
                <c:pt idx="85">
                  <c:v>107000</c:v>
                </c:pt>
                <c:pt idx="86">
                  <c:v>118000</c:v>
                </c:pt>
                <c:pt idx="87">
                  <c:v>105200</c:v>
                </c:pt>
                <c:pt idx="88">
                  <c:v>92300</c:v>
                </c:pt>
                <c:pt idx="89">
                  <c:v>84000</c:v>
                </c:pt>
                <c:pt idx="90">
                  <c:v>76000</c:v>
                </c:pt>
                <c:pt idx="91">
                  <c:v>75000</c:v>
                </c:pt>
                <c:pt idx="92">
                  <c:v>87800</c:v>
                </c:pt>
                <c:pt idx="93">
                  <c:v>106000</c:v>
                </c:pt>
                <c:pt idx="94">
                  <c:v>110000</c:v>
                </c:pt>
                <c:pt idx="95">
                  <c:v>110800</c:v>
                </c:pt>
                <c:pt idx="96">
                  <c:v>107000</c:v>
                </c:pt>
                <c:pt idx="97">
                  <c:v>109000</c:v>
                </c:pt>
                <c:pt idx="98">
                  <c:v>110600</c:v>
                </c:pt>
                <c:pt idx="99">
                  <c:v>110600</c:v>
                </c:pt>
                <c:pt idx="100">
                  <c:v>110000</c:v>
                </c:pt>
                <c:pt idx="101">
                  <c:v>109000</c:v>
                </c:pt>
                <c:pt idx="102">
                  <c:v>106000</c:v>
                </c:pt>
                <c:pt idx="103">
                  <c:v>106000</c:v>
                </c:pt>
                <c:pt idx="104">
                  <c:v>101000</c:v>
                </c:pt>
                <c:pt idx="105">
                  <c:v>102000</c:v>
                </c:pt>
                <c:pt idx="106">
                  <c:v>107600</c:v>
                </c:pt>
                <c:pt idx="107">
                  <c:v>113000</c:v>
                </c:pt>
                <c:pt idx="108">
                  <c:v>112000</c:v>
                </c:pt>
                <c:pt idx="109">
                  <c:v>112800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373-8A97-F97063A2A1B9}"/>
            </c:ext>
          </c:extLst>
        </c:ser>
        <c:ser>
          <c:idx val="4"/>
          <c:order val="4"/>
          <c:tx>
            <c:strRef>
              <c:f>data!$G$2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data!$G$3:$G$62</c:f>
              <c:numCache>
                <c:formatCode>#,##0_);[Red]\(#,##0\)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373-8A97-F97063A2A1B9}"/>
            </c:ext>
          </c:extLst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家庭用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data!$B$3:$B$171</c:f>
              <c:strCache>
                <c:ptCount val="110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</c:strCache>
            </c:strRef>
          </c:cat>
          <c:val>
            <c:numRef>
              <c:f>data!$H$3:$H$171</c:f>
              <c:numCache>
                <c:formatCode>#,##0_);[Red]\(#,##0\)</c:formatCode>
                <c:ptCount val="110"/>
                <c:pt idx="0">
                  <c:v>333929.59999999998</c:v>
                </c:pt>
                <c:pt idx="1">
                  <c:v>333930</c:v>
                </c:pt>
                <c:pt idx="2">
                  <c:v>333929.59999999998</c:v>
                </c:pt>
                <c:pt idx="3">
                  <c:v>333929.59999999998</c:v>
                </c:pt>
                <c:pt idx="4">
                  <c:v>333929.59999999998</c:v>
                </c:pt>
                <c:pt idx="5">
                  <c:v>333929.59999999998</c:v>
                </c:pt>
                <c:pt idx="6">
                  <c:v>333929.59999999998</c:v>
                </c:pt>
                <c:pt idx="7">
                  <c:v>333929.59999999998</c:v>
                </c:pt>
                <c:pt idx="8">
                  <c:v>333929.59999999998</c:v>
                </c:pt>
                <c:pt idx="9">
                  <c:v>333929.59999999998</c:v>
                </c:pt>
                <c:pt idx="10">
                  <c:v>333929.59999999998</c:v>
                </c:pt>
                <c:pt idx="11">
                  <c:v>333929.59999999998</c:v>
                </c:pt>
                <c:pt idx="12">
                  <c:v>333929.59999999998</c:v>
                </c:pt>
                <c:pt idx="13">
                  <c:v>333929.59999999998</c:v>
                </c:pt>
                <c:pt idx="14">
                  <c:v>333929.59999999998</c:v>
                </c:pt>
                <c:pt idx="15">
                  <c:v>333929.59999999998</c:v>
                </c:pt>
                <c:pt idx="16">
                  <c:v>333929.59999999998</c:v>
                </c:pt>
                <c:pt idx="17">
                  <c:v>333929.59999999998</c:v>
                </c:pt>
                <c:pt idx="18">
                  <c:v>333929.59999999998</c:v>
                </c:pt>
                <c:pt idx="19">
                  <c:v>333929.59999999998</c:v>
                </c:pt>
                <c:pt idx="20">
                  <c:v>333929.59999999998</c:v>
                </c:pt>
                <c:pt idx="21">
                  <c:v>333929.59999999998</c:v>
                </c:pt>
                <c:pt idx="22">
                  <c:v>333929.59999999998</c:v>
                </c:pt>
                <c:pt idx="23">
                  <c:v>333929.59999999998</c:v>
                </c:pt>
                <c:pt idx="24">
                  <c:v>333930</c:v>
                </c:pt>
                <c:pt idx="25">
                  <c:v>333929.59999999998</c:v>
                </c:pt>
                <c:pt idx="26">
                  <c:v>333929.59999999998</c:v>
                </c:pt>
                <c:pt idx="27">
                  <c:v>333929.59999999998</c:v>
                </c:pt>
                <c:pt idx="28">
                  <c:v>333929.59999999998</c:v>
                </c:pt>
                <c:pt idx="29">
                  <c:v>333929.59999999998</c:v>
                </c:pt>
                <c:pt idx="30">
                  <c:v>333929.59999999998</c:v>
                </c:pt>
                <c:pt idx="31">
                  <c:v>333929.59999999998</c:v>
                </c:pt>
                <c:pt idx="32">
                  <c:v>333929.59999999998</c:v>
                </c:pt>
                <c:pt idx="33">
                  <c:v>333929.59999999998</c:v>
                </c:pt>
                <c:pt idx="34">
                  <c:v>333929.59999999998</c:v>
                </c:pt>
                <c:pt idx="35">
                  <c:v>333929.59999999998</c:v>
                </c:pt>
                <c:pt idx="36">
                  <c:v>333929.59999999998</c:v>
                </c:pt>
                <c:pt idx="37">
                  <c:v>333929.59999999998</c:v>
                </c:pt>
                <c:pt idx="38">
                  <c:v>333929.59999999998</c:v>
                </c:pt>
                <c:pt idx="39">
                  <c:v>325880</c:v>
                </c:pt>
                <c:pt idx="40">
                  <c:v>325880</c:v>
                </c:pt>
                <c:pt idx="41">
                  <c:v>325880</c:v>
                </c:pt>
                <c:pt idx="42">
                  <c:v>325880</c:v>
                </c:pt>
                <c:pt idx="43">
                  <c:v>325880</c:v>
                </c:pt>
                <c:pt idx="44">
                  <c:v>325880</c:v>
                </c:pt>
                <c:pt idx="45">
                  <c:v>325880</c:v>
                </c:pt>
                <c:pt idx="46">
                  <c:v>327905</c:v>
                </c:pt>
                <c:pt idx="47">
                  <c:v>327905</c:v>
                </c:pt>
                <c:pt idx="48">
                  <c:v>327905</c:v>
                </c:pt>
                <c:pt idx="49">
                  <c:v>327905</c:v>
                </c:pt>
                <c:pt idx="50">
                  <c:v>327905</c:v>
                </c:pt>
                <c:pt idx="51">
                  <c:v>327905</c:v>
                </c:pt>
                <c:pt idx="52">
                  <c:v>327905</c:v>
                </c:pt>
                <c:pt idx="53">
                  <c:v>327905</c:v>
                </c:pt>
                <c:pt idx="54">
                  <c:v>327905</c:v>
                </c:pt>
                <c:pt idx="55">
                  <c:v>327905</c:v>
                </c:pt>
                <c:pt idx="56">
                  <c:v>327905</c:v>
                </c:pt>
                <c:pt idx="57">
                  <c:v>327905</c:v>
                </c:pt>
                <c:pt idx="58">
                  <c:v>327905</c:v>
                </c:pt>
                <c:pt idx="59">
                  <c:v>327905</c:v>
                </c:pt>
                <c:pt idx="60">
                  <c:v>327905</c:v>
                </c:pt>
                <c:pt idx="61">
                  <c:v>327905</c:v>
                </c:pt>
                <c:pt idx="62">
                  <c:v>327905</c:v>
                </c:pt>
                <c:pt idx="63">
                  <c:v>327905</c:v>
                </c:pt>
                <c:pt idx="64">
                  <c:v>327905</c:v>
                </c:pt>
                <c:pt idx="65">
                  <c:v>327905</c:v>
                </c:pt>
                <c:pt idx="66">
                  <c:v>327905</c:v>
                </c:pt>
                <c:pt idx="67">
                  <c:v>327905</c:v>
                </c:pt>
                <c:pt idx="68">
                  <c:v>327905</c:v>
                </c:pt>
                <c:pt idx="69">
                  <c:v>327905</c:v>
                </c:pt>
                <c:pt idx="70">
                  <c:v>327905</c:v>
                </c:pt>
                <c:pt idx="71">
                  <c:v>327905</c:v>
                </c:pt>
                <c:pt idx="72">
                  <c:v>327905</c:v>
                </c:pt>
                <c:pt idx="73">
                  <c:v>327905</c:v>
                </c:pt>
                <c:pt idx="74">
                  <c:v>327905</c:v>
                </c:pt>
                <c:pt idx="75">
                  <c:v>327905</c:v>
                </c:pt>
                <c:pt idx="76">
                  <c:v>338509</c:v>
                </c:pt>
                <c:pt idx="77">
                  <c:v>338509</c:v>
                </c:pt>
                <c:pt idx="78">
                  <c:v>338509</c:v>
                </c:pt>
                <c:pt idx="79">
                  <c:v>338509</c:v>
                </c:pt>
                <c:pt idx="80">
                  <c:v>338508.6</c:v>
                </c:pt>
                <c:pt idx="81">
                  <c:v>361500</c:v>
                </c:pt>
                <c:pt idx="82">
                  <c:v>361500</c:v>
                </c:pt>
                <c:pt idx="83">
                  <c:v>361500</c:v>
                </c:pt>
                <c:pt idx="84">
                  <c:v>361500</c:v>
                </c:pt>
                <c:pt idx="85">
                  <c:v>361500</c:v>
                </c:pt>
                <c:pt idx="86">
                  <c:v>361500</c:v>
                </c:pt>
                <c:pt idx="87">
                  <c:v>361500</c:v>
                </c:pt>
                <c:pt idx="88">
                  <c:v>361500</c:v>
                </c:pt>
                <c:pt idx="89">
                  <c:v>361500</c:v>
                </c:pt>
                <c:pt idx="90">
                  <c:v>377550.6</c:v>
                </c:pt>
                <c:pt idx="91">
                  <c:v>359909.4</c:v>
                </c:pt>
                <c:pt idx="92">
                  <c:v>359909.4</c:v>
                </c:pt>
                <c:pt idx="93">
                  <c:v>359909.4</c:v>
                </c:pt>
                <c:pt idx="94">
                  <c:v>377550.6</c:v>
                </c:pt>
                <c:pt idx="95">
                  <c:v>377550.6</c:v>
                </c:pt>
                <c:pt idx="96">
                  <c:v>377550.6</c:v>
                </c:pt>
                <c:pt idx="97">
                  <c:v>333399.40000000002</c:v>
                </c:pt>
                <c:pt idx="98">
                  <c:v>333399.40000000002</c:v>
                </c:pt>
                <c:pt idx="99">
                  <c:v>333399.40000000002</c:v>
                </c:pt>
                <c:pt idx="100">
                  <c:v>359909.4</c:v>
                </c:pt>
                <c:pt idx="101">
                  <c:v>377550.6</c:v>
                </c:pt>
                <c:pt idx="102">
                  <c:v>377550.6</c:v>
                </c:pt>
                <c:pt idx="103">
                  <c:v>377550.6</c:v>
                </c:pt>
                <c:pt idx="104">
                  <c:v>377550.6</c:v>
                </c:pt>
                <c:pt idx="105">
                  <c:v>377550.6</c:v>
                </c:pt>
                <c:pt idx="106">
                  <c:v>377550.6</c:v>
                </c:pt>
                <c:pt idx="107">
                  <c:v>351040.6</c:v>
                </c:pt>
                <c:pt idx="108">
                  <c:v>351040.6</c:v>
                </c:pt>
                <c:pt idx="109">
                  <c:v>377550.6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7D-4373-8A97-F97063A2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814224"/>
        <c:axId val="1"/>
      </c:lineChart>
      <c:catAx>
        <c:axId val="117081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ＭＳ Ｐゴシック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(円/t)</a:t>
                </a:r>
              </a:p>
            </c:rich>
          </c:tx>
          <c:layout>
            <c:manualLayout>
              <c:xMode val="edge"/>
              <c:yMode val="edge"/>
              <c:x val="1.3634335412484549E-2"/>
              <c:y val="4.5396992042661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badi" panose="020B0604020104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170814224"/>
        <c:crosses val="autoZero"/>
        <c:crossBetween val="midCat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072148203139598"/>
          <c:y val="0.11727417406157564"/>
          <c:w val="0.13226451006562989"/>
          <c:h val="0.335974669832937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7786" cy="60007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545977-A43F-E50A-3F01-B764CAD032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0" transitionEvaluation="1">
    <pageSetUpPr fitToPage="1"/>
  </sheetPr>
  <dimension ref="A1:AK49"/>
  <sheetViews>
    <sheetView tabSelected="1" zoomScale="85" zoomScaleNormal="85" zoomScaleSheetLayoutView="55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C42" sqref="C42"/>
    </sheetView>
  </sheetViews>
  <sheetFormatPr defaultColWidth="10.59765625" defaultRowHeight="19.5" x14ac:dyDescent="0.3"/>
  <cols>
    <col min="1" max="1" width="13.59765625" style="15" bestFit="1" customWidth="1"/>
    <col min="2" max="9" width="8.69921875" style="15" customWidth="1"/>
    <col min="10" max="10" width="9.69921875" style="15" customWidth="1"/>
    <col min="11" max="12" width="8" style="15" customWidth="1"/>
    <col min="13" max="16" width="8.69921875" style="15" customWidth="1"/>
    <col min="17" max="18" width="7.69921875" style="15" customWidth="1"/>
    <col min="19" max="21" width="8.69921875" style="15" customWidth="1"/>
    <col min="22" max="22" width="9.19921875" style="15" customWidth="1"/>
    <col min="23" max="23" width="10.59765625" style="15"/>
    <col min="24" max="24" width="14.59765625" style="15" customWidth="1"/>
    <col min="25" max="30" width="10.59765625" style="15"/>
    <col min="31" max="31" width="12.3984375" style="15" bestFit="1" customWidth="1"/>
    <col min="32" max="16384" width="10.59765625" style="15"/>
  </cols>
  <sheetData>
    <row r="1" spans="1:37" ht="30" x14ac:dyDescent="0.3">
      <c r="A1" s="297" t="s">
        <v>75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37" x14ac:dyDescent="0.3">
      <c r="U2" s="83" t="s">
        <v>185</v>
      </c>
      <c r="V2" s="16">
        <v>45748</v>
      </c>
    </row>
    <row r="3" spans="1:37" ht="20.100000000000001" customHeight="1" x14ac:dyDescent="0.3">
      <c r="B3" s="15" t="s">
        <v>206</v>
      </c>
      <c r="U3" s="83"/>
      <c r="V3" s="16"/>
    </row>
    <row r="4" spans="1:37" ht="20.100000000000001" customHeight="1" x14ac:dyDescent="0.3">
      <c r="B4" s="15" t="s">
        <v>207</v>
      </c>
      <c r="V4" s="16"/>
    </row>
    <row r="5" spans="1:37" ht="9.9499999999999993" customHeight="1" thickBot="1" x14ac:dyDescent="0.35"/>
    <row r="6" spans="1:37" s="17" customFormat="1" ht="21.95" customHeight="1" x14ac:dyDescent="0.2">
      <c r="A6" s="127" t="s">
        <v>195</v>
      </c>
      <c r="B6" s="298" t="s">
        <v>4</v>
      </c>
      <c r="C6" s="298"/>
      <c r="D6" s="298"/>
      <c r="E6" s="298"/>
      <c r="F6" s="299" t="s">
        <v>5</v>
      </c>
      <c r="G6" s="298"/>
      <c r="H6" s="298"/>
      <c r="I6" s="298"/>
      <c r="J6" s="298"/>
      <c r="K6" s="298"/>
      <c r="L6" s="300"/>
      <c r="M6" s="299" t="s">
        <v>6</v>
      </c>
      <c r="N6" s="298"/>
      <c r="O6" s="298"/>
      <c r="P6" s="298"/>
      <c r="Q6" s="298"/>
      <c r="R6" s="300"/>
      <c r="S6" s="298" t="s">
        <v>12</v>
      </c>
      <c r="T6" s="298"/>
      <c r="U6" s="301"/>
      <c r="V6" s="302" t="s">
        <v>3</v>
      </c>
      <c r="AA6" s="18"/>
      <c r="AB6" s="18"/>
    </row>
    <row r="7" spans="1:37" s="17" customFormat="1" ht="21.95" customHeight="1" x14ac:dyDescent="0.2">
      <c r="A7" s="118" t="s">
        <v>194</v>
      </c>
      <c r="B7" s="305" t="s">
        <v>171</v>
      </c>
      <c r="C7" s="305"/>
      <c r="D7" s="305"/>
      <c r="E7" s="305"/>
      <c r="F7" s="306" t="s">
        <v>172</v>
      </c>
      <c r="G7" s="305"/>
      <c r="H7" s="305"/>
      <c r="I7" s="305"/>
      <c r="J7" s="305"/>
      <c r="K7" s="305"/>
      <c r="L7" s="307"/>
      <c r="M7" s="306" t="s">
        <v>7</v>
      </c>
      <c r="N7" s="305"/>
      <c r="O7" s="305"/>
      <c r="P7" s="305"/>
      <c r="Q7" s="305"/>
      <c r="R7" s="307"/>
      <c r="S7" s="305" t="s">
        <v>8</v>
      </c>
      <c r="T7" s="305"/>
      <c r="U7" s="308"/>
      <c r="V7" s="303"/>
      <c r="AA7" s="18"/>
      <c r="AB7" s="18"/>
    </row>
    <row r="8" spans="1:37" s="17" customFormat="1" ht="21.95" customHeight="1" x14ac:dyDescent="0.2">
      <c r="A8" s="118" t="s">
        <v>191</v>
      </c>
      <c r="B8" s="99" t="s">
        <v>180</v>
      </c>
      <c r="C8" s="120" t="s">
        <v>112</v>
      </c>
      <c r="D8" s="121" t="s">
        <v>180</v>
      </c>
      <c r="E8" s="99" t="s">
        <v>112</v>
      </c>
      <c r="F8" s="309" t="s">
        <v>173</v>
      </c>
      <c r="G8" s="310"/>
      <c r="H8" s="123" t="s">
        <v>180</v>
      </c>
      <c r="I8" s="124" t="s">
        <v>112</v>
      </c>
      <c r="J8" s="122" t="s">
        <v>15</v>
      </c>
      <c r="K8" s="121" t="s">
        <v>174</v>
      </c>
      <c r="L8" s="125" t="s">
        <v>175</v>
      </c>
      <c r="M8" s="98" t="s">
        <v>180</v>
      </c>
      <c r="N8" s="120" t="s">
        <v>112</v>
      </c>
      <c r="O8" s="123" t="s">
        <v>180</v>
      </c>
      <c r="P8" s="120" t="s">
        <v>112</v>
      </c>
      <c r="Q8" s="126" t="s">
        <v>181</v>
      </c>
      <c r="R8" s="125" t="s">
        <v>112</v>
      </c>
      <c r="S8" s="311" t="s">
        <v>176</v>
      </c>
      <c r="T8" s="311"/>
      <c r="U8" s="312"/>
      <c r="V8" s="304"/>
      <c r="AA8" s="18"/>
      <c r="AB8" s="18"/>
    </row>
    <row r="9" spans="1:37" s="17" customFormat="1" ht="21.95" customHeight="1" thickBot="1" x14ac:dyDescent="0.25">
      <c r="A9" s="119" t="s">
        <v>0</v>
      </c>
      <c r="B9" s="294" t="s">
        <v>1</v>
      </c>
      <c r="C9" s="295"/>
      <c r="D9" s="292" t="s">
        <v>9</v>
      </c>
      <c r="E9" s="294"/>
      <c r="F9" s="110" t="s">
        <v>1</v>
      </c>
      <c r="G9" s="111" t="s">
        <v>9</v>
      </c>
      <c r="H9" s="292" t="s">
        <v>9</v>
      </c>
      <c r="I9" s="294"/>
      <c r="J9" s="294"/>
      <c r="K9" s="294"/>
      <c r="L9" s="293"/>
      <c r="M9" s="296" t="s">
        <v>1</v>
      </c>
      <c r="N9" s="295"/>
      <c r="O9" s="292" t="s">
        <v>9</v>
      </c>
      <c r="P9" s="295"/>
      <c r="Q9" s="292" t="s">
        <v>10</v>
      </c>
      <c r="R9" s="293"/>
      <c r="S9" s="106" t="s">
        <v>1</v>
      </c>
      <c r="T9" s="107" t="s">
        <v>9</v>
      </c>
      <c r="U9" s="108" t="s">
        <v>193</v>
      </c>
      <c r="V9" s="109" t="s">
        <v>11</v>
      </c>
      <c r="AA9" s="18"/>
      <c r="AB9" s="18"/>
      <c r="AK9" s="19"/>
    </row>
    <row r="10" spans="1:37" s="17" customFormat="1" ht="23.1" customHeight="1" thickTop="1" x14ac:dyDescent="0.2">
      <c r="A10" s="114" t="s">
        <v>182</v>
      </c>
      <c r="B10" s="112">
        <v>434.58</v>
      </c>
      <c r="C10" s="36">
        <v>441.67</v>
      </c>
      <c r="D10" s="29">
        <f t="shared" ref="D10:D12" si="0">B10*V10</f>
        <v>47395.294799999996</v>
      </c>
      <c r="E10" s="100">
        <f t="shared" ref="E10:E13" si="1">C10*V10</f>
        <v>48168.530200000001</v>
      </c>
      <c r="F10" s="37">
        <f t="shared" ref="F10:F13" si="2">G10/V10</f>
        <v>464.25535137292542</v>
      </c>
      <c r="G10" s="38">
        <v>50631.688620731249</v>
      </c>
      <c r="H10" s="39">
        <v>50070.81956372405</v>
      </c>
      <c r="I10" s="40">
        <v>53375.752888392803</v>
      </c>
      <c r="J10" s="38">
        <v>1385400</v>
      </c>
      <c r="K10" s="39">
        <v>50626.633339007894</v>
      </c>
      <c r="L10" s="41">
        <v>50407.542637279068</v>
      </c>
      <c r="M10" s="42">
        <f t="shared" ref="M10:M13" si="3">O10/V10</f>
        <v>1072.5288831835687</v>
      </c>
      <c r="N10" s="43">
        <f t="shared" ref="N10:N13" si="4">P10/V10</f>
        <v>572.07041995231987</v>
      </c>
      <c r="O10" s="30">
        <f t="shared" ref="O10:O13" si="5">Q10*1000</f>
        <v>116970</v>
      </c>
      <c r="P10" s="44">
        <f t="shared" ref="P10:P13" si="6">R10*1000</f>
        <v>62390</v>
      </c>
      <c r="Q10" s="45">
        <v>116.97</v>
      </c>
      <c r="R10" s="46">
        <v>62.39</v>
      </c>
      <c r="S10" s="103">
        <f t="shared" ref="S10:S13" si="7">T10/V10</f>
        <v>3009.7377590317255</v>
      </c>
      <c r="T10" s="47">
        <f t="shared" ref="T10:T13" si="8">U10*0.0482*1000</f>
        <v>328242</v>
      </c>
      <c r="U10" s="48">
        <v>6810</v>
      </c>
      <c r="V10" s="35">
        <v>109.06</v>
      </c>
      <c r="AA10" s="18"/>
      <c r="AB10" s="18"/>
      <c r="AK10" s="19"/>
    </row>
    <row r="11" spans="1:37" s="17" customFormat="1" ht="23.1" customHeight="1" x14ac:dyDescent="0.2">
      <c r="A11" s="114" t="s">
        <v>183</v>
      </c>
      <c r="B11" s="112">
        <v>397.08</v>
      </c>
      <c r="C11" s="36">
        <v>394.17</v>
      </c>
      <c r="D11" s="29">
        <f t="shared" si="0"/>
        <v>42523.297200000001</v>
      </c>
      <c r="E11" s="100">
        <f t="shared" si="1"/>
        <v>42211.665300000001</v>
      </c>
      <c r="F11" s="37">
        <f t="shared" si="2"/>
        <v>410.39521224828042</v>
      </c>
      <c r="G11" s="49">
        <v>43949.223279668353</v>
      </c>
      <c r="H11" s="50">
        <v>43035.346636680959</v>
      </c>
      <c r="I11" s="51">
        <v>48958.093418264725</v>
      </c>
      <c r="J11" s="49">
        <v>1208754.9019607843</v>
      </c>
      <c r="K11" s="50">
        <v>44070.361883862322</v>
      </c>
      <c r="L11" s="52">
        <v>39801.379477329909</v>
      </c>
      <c r="M11" s="53">
        <f t="shared" si="3"/>
        <v>1042.8611448314502</v>
      </c>
      <c r="N11" s="36">
        <f t="shared" si="4"/>
        <v>533.28975627976467</v>
      </c>
      <c r="O11" s="30">
        <f t="shared" si="5"/>
        <v>111680</v>
      </c>
      <c r="P11" s="44">
        <f t="shared" si="6"/>
        <v>57110</v>
      </c>
      <c r="Q11" s="45">
        <v>111.68</v>
      </c>
      <c r="R11" s="46">
        <v>57.11</v>
      </c>
      <c r="S11" s="103">
        <f t="shared" si="7"/>
        <v>3061.9534970585491</v>
      </c>
      <c r="T11" s="47">
        <f t="shared" si="8"/>
        <v>327904.60000000003</v>
      </c>
      <c r="U11" s="48">
        <v>6803</v>
      </c>
      <c r="V11" s="35">
        <v>107.09</v>
      </c>
      <c r="AA11" s="18"/>
      <c r="AB11" s="18"/>
      <c r="AK11" s="19"/>
    </row>
    <row r="12" spans="1:37" s="17" customFormat="1" ht="23.1" customHeight="1" x14ac:dyDescent="0.2">
      <c r="A12" s="114" t="s">
        <v>184</v>
      </c>
      <c r="B12" s="112">
        <v>647.91999999999996</v>
      </c>
      <c r="C12" s="36">
        <v>635.41</v>
      </c>
      <c r="D12" s="29">
        <f t="shared" si="0"/>
        <v>70675.113599999997</v>
      </c>
      <c r="E12" s="100">
        <f t="shared" si="1"/>
        <v>69310.522799999992</v>
      </c>
      <c r="F12" s="37">
        <f t="shared" si="2"/>
        <v>662.81961220228322</v>
      </c>
      <c r="G12" s="49">
        <v>72300.363299025048</v>
      </c>
      <c r="H12" s="50">
        <v>72320.703895208935</v>
      </c>
      <c r="I12" s="51">
        <v>72049.084432857766</v>
      </c>
      <c r="J12" s="49">
        <v>1184409.0909090911</v>
      </c>
      <c r="K12" s="50">
        <v>72434.236272421593</v>
      </c>
      <c r="L12" s="52">
        <v>68126.204581132348</v>
      </c>
      <c r="M12" s="205">
        <f t="shared" si="3"/>
        <v>1290.6123945727907</v>
      </c>
      <c r="N12" s="204">
        <f t="shared" si="4"/>
        <v>748.44151081774851</v>
      </c>
      <c r="O12" s="206">
        <f t="shared" si="5"/>
        <v>140780</v>
      </c>
      <c r="P12" s="171">
        <f t="shared" si="6"/>
        <v>81640</v>
      </c>
      <c r="Q12" s="45">
        <v>140.78</v>
      </c>
      <c r="R12" s="46">
        <v>81.64</v>
      </c>
      <c r="S12" s="209">
        <f t="shared" si="7"/>
        <v>3006.0927759442616</v>
      </c>
      <c r="T12" s="210">
        <f t="shared" si="8"/>
        <v>327904.60000000003</v>
      </c>
      <c r="U12" s="211">
        <v>6803</v>
      </c>
      <c r="V12" s="212">
        <v>109.08</v>
      </c>
      <c r="W12" s="20"/>
      <c r="AA12" s="18"/>
      <c r="AB12" s="18"/>
    </row>
    <row r="13" spans="1:37" s="17" customFormat="1" ht="23.1" customHeight="1" x14ac:dyDescent="0.2">
      <c r="A13" s="254" t="s">
        <v>225</v>
      </c>
      <c r="B13" s="112">
        <v>737.08</v>
      </c>
      <c r="C13" s="36">
        <v>734.58</v>
      </c>
      <c r="D13" s="255">
        <f>B13*V13</f>
        <v>95543.780179127149</v>
      </c>
      <c r="E13" s="256">
        <f t="shared" si="1"/>
        <v>95219.718407748442</v>
      </c>
      <c r="F13" s="257">
        <f t="shared" si="2"/>
        <v>764.53299594308476</v>
      </c>
      <c r="G13" s="49">
        <v>99102.366777114556</v>
      </c>
      <c r="H13" s="50">
        <v>98396.077741484289</v>
      </c>
      <c r="I13" s="51">
        <v>103226.7761071502</v>
      </c>
      <c r="J13" s="49">
        <v>1585404.255319149</v>
      </c>
      <c r="K13" s="50">
        <v>98890.769361175931</v>
      </c>
      <c r="L13" s="52">
        <v>103890.18004533619</v>
      </c>
      <c r="M13" s="205">
        <f t="shared" si="3"/>
        <v>1302.445872806825</v>
      </c>
      <c r="N13" s="204">
        <f t="shared" si="4"/>
        <v>854.55029809643463</v>
      </c>
      <c r="O13" s="206">
        <f t="shared" si="5"/>
        <v>168829.16666666669</v>
      </c>
      <c r="P13" s="171">
        <f t="shared" si="6"/>
        <v>110770.83333333333</v>
      </c>
      <c r="Q13" s="45">
        <v>168.82916666666668</v>
      </c>
      <c r="R13" s="46">
        <v>110.77083333333333</v>
      </c>
      <c r="S13" s="209">
        <f t="shared" si="7"/>
        <v>2628.5559582544697</v>
      </c>
      <c r="T13" s="210">
        <f t="shared" si="8"/>
        <v>340725.8</v>
      </c>
      <c r="U13" s="48">
        <v>7069</v>
      </c>
      <c r="V13" s="35">
        <v>129.62470855148308</v>
      </c>
      <c r="W13" s="20"/>
      <c r="X13" s="19"/>
      <c r="AA13" s="18"/>
      <c r="AB13" s="18"/>
    </row>
    <row r="14" spans="1:37" s="17" customFormat="1" ht="23.1" customHeight="1" thickBot="1" x14ac:dyDescent="0.25">
      <c r="A14" s="200" t="s">
        <v>241</v>
      </c>
      <c r="B14" s="234">
        <v>575</v>
      </c>
      <c r="C14" s="235">
        <v>577.08000000000004</v>
      </c>
      <c r="D14" s="201">
        <f>B14*V14</f>
        <v>80579.0625</v>
      </c>
      <c r="E14" s="202">
        <f t="shared" ref="E14:E42" si="9">C14*V14</f>
        <v>80870.548500000004</v>
      </c>
      <c r="F14" s="203">
        <f t="shared" ref="F14:F19" si="10">G14/V14</f>
        <v>614.87310526960403</v>
      </c>
      <c r="G14" s="213">
        <v>86166.779789719119</v>
      </c>
      <c r="H14" s="214">
        <v>85518.843838807676</v>
      </c>
      <c r="I14" s="215">
        <v>90026.354739438772</v>
      </c>
      <c r="J14" s="213">
        <v>1567489.3617021276</v>
      </c>
      <c r="K14" s="214">
        <v>86168.233381400365</v>
      </c>
      <c r="L14" s="216">
        <v>85496.093221942836</v>
      </c>
      <c r="M14" s="55">
        <f t="shared" ref="M14:M19" si="11">O14/V14</f>
        <v>1088.2169298010883</v>
      </c>
      <c r="N14" s="54">
        <f t="shared" ref="N14:N42" si="12">P14/V14</f>
        <v>697.88600481669789</v>
      </c>
      <c r="O14" s="56">
        <f t="shared" ref="O14:P19" si="13">Q14*1000</f>
        <v>152500</v>
      </c>
      <c r="P14" s="57">
        <f t="shared" si="13"/>
        <v>97800</v>
      </c>
      <c r="Q14" s="246">
        <v>152.5</v>
      </c>
      <c r="R14" s="247">
        <v>97.8</v>
      </c>
      <c r="S14" s="104">
        <f t="shared" ref="S14:S19" si="14">T14/V14</f>
        <v>2605.4054054054054</v>
      </c>
      <c r="T14" s="58">
        <f t="shared" ref="T14:T19" si="15">U14*0.0482*1000</f>
        <v>365115</v>
      </c>
      <c r="U14" s="252">
        <v>7575</v>
      </c>
      <c r="V14" s="193">
        <v>140.13749999999999</v>
      </c>
      <c r="W14" s="20"/>
      <c r="AA14" s="18"/>
      <c r="AB14" s="18"/>
    </row>
    <row r="15" spans="1:37" s="17" customFormat="1" ht="23.1" customHeight="1" x14ac:dyDescent="0.2">
      <c r="A15" s="114" t="s">
        <v>177</v>
      </c>
      <c r="B15" s="236">
        <v>522.5</v>
      </c>
      <c r="C15" s="237">
        <v>528.33000000000004</v>
      </c>
      <c r="D15" s="34">
        <f t="shared" ref="D15:D18" si="16">B15*V15</f>
        <v>57757.15</v>
      </c>
      <c r="E15" s="100">
        <f t="shared" ref="E15:E18" si="17">C15*V15</f>
        <v>58401.598200000008</v>
      </c>
      <c r="F15" s="59">
        <f t="shared" ref="F15:F18" si="18">G15/V15</f>
        <v>556.3543021394961</v>
      </c>
      <c r="G15" s="44">
        <v>61499.404558499897</v>
      </c>
      <c r="H15" s="29">
        <v>60962.593680918901</v>
      </c>
      <c r="I15" s="60">
        <v>64171.490941018674</v>
      </c>
      <c r="J15" s="44">
        <v>1478488.6363636362</v>
      </c>
      <c r="K15" s="61">
        <v>61501.344372139261</v>
      </c>
      <c r="L15" s="240">
        <v>61162.050812542919</v>
      </c>
      <c r="M15" s="62">
        <f t="shared" ref="M15:M18" si="19">O15/V15</f>
        <v>1159.0374525058801</v>
      </c>
      <c r="N15" s="63">
        <f t="shared" ref="N15:N18" si="20">P15/V15</f>
        <v>658.31373258548933</v>
      </c>
      <c r="O15" s="64">
        <f t="shared" ref="O15:O18" si="21">Q15*1000</f>
        <v>128120</v>
      </c>
      <c r="P15" s="31">
        <f t="shared" ref="P15:P18" si="22">R15*1000</f>
        <v>72770</v>
      </c>
      <c r="Q15" s="248">
        <v>128.12</v>
      </c>
      <c r="R15" s="249">
        <v>72.77</v>
      </c>
      <c r="S15" s="103">
        <f t="shared" ref="S15:S18" si="23">T15/V15</f>
        <v>3020.8937941016825</v>
      </c>
      <c r="T15" s="47">
        <f t="shared" ref="T15:T18" si="24">U15*0.0482*1000</f>
        <v>333929.59999999998</v>
      </c>
      <c r="U15" s="33">
        <v>6928</v>
      </c>
      <c r="V15" s="65">
        <v>110.54</v>
      </c>
      <c r="W15" s="20"/>
      <c r="AA15" s="18"/>
      <c r="AB15" s="18"/>
    </row>
    <row r="16" spans="1:37" s="17" customFormat="1" ht="23.1" customHeight="1" x14ac:dyDescent="0.2">
      <c r="A16" s="114" t="s">
        <v>178</v>
      </c>
      <c r="B16" s="236">
        <v>446.25</v>
      </c>
      <c r="C16" s="237">
        <v>458.75</v>
      </c>
      <c r="D16" s="34">
        <f t="shared" si="16"/>
        <v>48543.074999999997</v>
      </c>
      <c r="E16" s="100">
        <f t="shared" si="17"/>
        <v>49902.824999999997</v>
      </c>
      <c r="F16" s="59">
        <f t="shared" si="18"/>
        <v>461.13352627052086</v>
      </c>
      <c r="G16" s="44">
        <v>50162.104987707258</v>
      </c>
      <c r="H16" s="29">
        <v>49249.699598980806</v>
      </c>
      <c r="I16" s="60">
        <v>54764.361035170303</v>
      </c>
      <c r="J16" s="44">
        <v>1331292.4528301887</v>
      </c>
      <c r="K16" s="61">
        <v>50112.88091029253</v>
      </c>
      <c r="L16" s="240">
        <v>51131.322000845765</v>
      </c>
      <c r="M16" s="62">
        <f t="shared" si="19"/>
        <v>1082.0922963780106</v>
      </c>
      <c r="N16" s="63">
        <f t="shared" si="20"/>
        <v>594.77845192130906</v>
      </c>
      <c r="O16" s="64">
        <f t="shared" si="21"/>
        <v>117710</v>
      </c>
      <c r="P16" s="31">
        <f t="shared" si="22"/>
        <v>64700</v>
      </c>
      <c r="Q16" s="248">
        <v>117.71</v>
      </c>
      <c r="R16" s="249">
        <v>64.7</v>
      </c>
      <c r="S16" s="103">
        <f t="shared" si="23"/>
        <v>3003.5273028130173</v>
      </c>
      <c r="T16" s="47">
        <f t="shared" si="24"/>
        <v>326723.7</v>
      </c>
      <c r="U16" s="33">
        <v>6778.5</v>
      </c>
      <c r="V16" s="65">
        <v>108.78</v>
      </c>
      <c r="W16" s="20"/>
      <c r="AA16" s="18"/>
      <c r="AB16" s="18"/>
      <c r="AE16" s="21"/>
      <c r="AH16" s="22"/>
    </row>
    <row r="17" spans="1:23" s="17" customFormat="1" ht="23.1" customHeight="1" x14ac:dyDescent="0.2">
      <c r="A17" s="114" t="s">
        <v>179</v>
      </c>
      <c r="B17" s="236">
        <v>420.42</v>
      </c>
      <c r="C17" s="237">
        <v>411.67</v>
      </c>
      <c r="D17" s="34">
        <f t="shared" si="16"/>
        <v>44514.069600000003</v>
      </c>
      <c r="E17" s="100">
        <f t="shared" si="17"/>
        <v>43587.619599999998</v>
      </c>
      <c r="F17" s="59">
        <f t="shared" si="18"/>
        <v>446.50939877202569</v>
      </c>
      <c r="G17" s="44">
        <v>47276.415141982077</v>
      </c>
      <c r="H17" s="29">
        <v>47048.945742379474</v>
      </c>
      <c r="I17" s="60">
        <v>48527.673885842625</v>
      </c>
      <c r="J17" s="44">
        <v>1237625</v>
      </c>
      <c r="K17" s="61">
        <v>47500.085765857475</v>
      </c>
      <c r="L17" s="240">
        <v>39525.429345079312</v>
      </c>
      <c r="M17" s="62">
        <f t="shared" si="19"/>
        <v>1070.8349074423877</v>
      </c>
      <c r="N17" s="63">
        <f t="shared" si="20"/>
        <v>535.03966754816781</v>
      </c>
      <c r="O17" s="64">
        <f>Q17*1000</f>
        <v>113380</v>
      </c>
      <c r="P17" s="31">
        <f t="shared" si="22"/>
        <v>56650</v>
      </c>
      <c r="Q17" s="248">
        <v>113.38</v>
      </c>
      <c r="R17" s="249">
        <v>56.65</v>
      </c>
      <c r="S17" s="103">
        <f t="shared" si="23"/>
        <v>3096.9455987910846</v>
      </c>
      <c r="T17" s="47">
        <f t="shared" si="24"/>
        <v>327904.60000000003</v>
      </c>
      <c r="U17" s="33">
        <v>6803</v>
      </c>
      <c r="V17" s="65">
        <v>105.88</v>
      </c>
      <c r="W17" s="20"/>
    </row>
    <row r="18" spans="1:23" s="17" customFormat="1" ht="23.1" customHeight="1" x14ac:dyDescent="0.2">
      <c r="A18" s="114" t="s">
        <v>216</v>
      </c>
      <c r="B18" s="236">
        <v>700.42</v>
      </c>
      <c r="C18" s="237">
        <v>687.5</v>
      </c>
      <c r="D18" s="34">
        <f t="shared" si="16"/>
        <v>78658.699544841234</v>
      </c>
      <c r="E18" s="100">
        <f t="shared" si="17"/>
        <v>77207.755256957753</v>
      </c>
      <c r="F18" s="59">
        <f t="shared" si="18"/>
        <v>732.62858650133262</v>
      </c>
      <c r="G18" s="44">
        <v>82275.794328502976</v>
      </c>
      <c r="H18" s="29">
        <v>82272.78077801656</v>
      </c>
      <c r="I18" s="60">
        <v>82186.436145563159</v>
      </c>
      <c r="J18" s="44">
        <v>1198542.6356589149</v>
      </c>
      <c r="K18" s="61">
        <v>82604.021279804103</v>
      </c>
      <c r="L18" s="240">
        <v>72831.763969135995</v>
      </c>
      <c r="M18" s="62">
        <f t="shared" si="19"/>
        <v>1324.9964289148402</v>
      </c>
      <c r="N18" s="63">
        <f t="shared" si="20"/>
        <v>798.73776662406692</v>
      </c>
      <c r="O18" s="64">
        <f t="shared" si="21"/>
        <v>148800</v>
      </c>
      <c r="P18" s="31">
        <f t="shared" si="22"/>
        <v>89700</v>
      </c>
      <c r="Q18" s="248">
        <v>148.80000000000001</v>
      </c>
      <c r="R18" s="249">
        <v>89.7</v>
      </c>
      <c r="S18" s="103">
        <f t="shared" si="23"/>
        <v>2919.8415593061095</v>
      </c>
      <c r="T18" s="47">
        <f t="shared" si="24"/>
        <v>327904.60000000003</v>
      </c>
      <c r="U18" s="33">
        <v>6803</v>
      </c>
      <c r="V18" s="65">
        <v>112.30218946466583</v>
      </c>
      <c r="W18" s="20"/>
    </row>
    <row r="19" spans="1:23" s="17" customFormat="1" ht="23.1" customHeight="1" thickBot="1" x14ac:dyDescent="0.25">
      <c r="A19" s="115" t="s">
        <v>240</v>
      </c>
      <c r="B19" s="238">
        <v>711.25</v>
      </c>
      <c r="C19" s="239">
        <v>711.67</v>
      </c>
      <c r="D19" s="145">
        <f t="shared" ref="D19:D42" si="25">B19*V19</f>
        <v>95877.286113898546</v>
      </c>
      <c r="E19" s="101">
        <f t="shared" si="9"/>
        <v>95933.902578106397</v>
      </c>
      <c r="F19" s="146">
        <f t="shared" si="10"/>
        <v>727.976394812698</v>
      </c>
      <c r="G19" s="241">
        <v>98132.022621611832</v>
      </c>
      <c r="H19" s="242">
        <v>97302.036125681276</v>
      </c>
      <c r="I19" s="243">
        <v>103146.14587842012</v>
      </c>
      <c r="J19" s="241">
        <v>1585621.6216216218</v>
      </c>
      <c r="K19" s="244">
        <v>97899.383231956104</v>
      </c>
      <c r="L19" s="245">
        <v>103485.25484222194</v>
      </c>
      <c r="M19" s="66">
        <f t="shared" si="11"/>
        <v>1250.731584721156</v>
      </c>
      <c r="N19" s="67">
        <f t="shared" si="12"/>
        <v>832.33738912048454</v>
      </c>
      <c r="O19" s="147">
        <f t="shared" si="13"/>
        <v>168600</v>
      </c>
      <c r="P19" s="148">
        <f t="shared" si="13"/>
        <v>112200</v>
      </c>
      <c r="Q19" s="250">
        <v>168.6</v>
      </c>
      <c r="R19" s="251">
        <v>112.2</v>
      </c>
      <c r="S19" s="149">
        <f t="shared" si="14"/>
        <v>2589.8348484230305</v>
      </c>
      <c r="T19" s="150">
        <f t="shared" si="15"/>
        <v>349112.6</v>
      </c>
      <c r="U19" s="68">
        <v>7243</v>
      </c>
      <c r="V19" s="253">
        <v>134.80110525679936</v>
      </c>
      <c r="W19" s="20"/>
    </row>
    <row r="20" spans="1:23" s="17" customFormat="1" ht="23.1" customHeight="1" x14ac:dyDescent="0.2">
      <c r="A20" s="116">
        <v>45078</v>
      </c>
      <c r="B20" s="113">
        <v>450</v>
      </c>
      <c r="C20" s="69">
        <v>440</v>
      </c>
      <c r="D20" s="29">
        <f t="shared" ref="D20" si="26">B20*V20</f>
        <v>62671.500000000007</v>
      </c>
      <c r="E20" s="60">
        <f t="shared" ref="E20:E41" si="27">C20*V20</f>
        <v>61278.8</v>
      </c>
      <c r="F20" s="37">
        <f t="shared" ref="F20:F27" si="28">G20/V20</f>
        <v>553.26912726344142</v>
      </c>
      <c r="G20" s="44">
        <v>77053.791353979497</v>
      </c>
      <c r="H20" s="29">
        <v>76237.279989393093</v>
      </c>
      <c r="I20" s="60">
        <v>81653.021056993253</v>
      </c>
      <c r="J20" s="44">
        <v>689000</v>
      </c>
      <c r="K20" s="61">
        <v>76884.378012917587</v>
      </c>
      <c r="L20" s="71">
        <v>79307.898147761007</v>
      </c>
      <c r="M20" s="53">
        <f t="shared" ref="M20" si="29">O20/V20</f>
        <v>1012.4219142672506</v>
      </c>
      <c r="N20" s="36">
        <f t="shared" ref="N20:N31" si="30">P20/V20</f>
        <v>603.14497020176634</v>
      </c>
      <c r="O20" s="30">
        <f t="shared" ref="O20:O31" si="31">Q20*1000</f>
        <v>141000</v>
      </c>
      <c r="P20" s="44">
        <f t="shared" ref="P20:P41" si="32">R20*1000</f>
        <v>84000</v>
      </c>
      <c r="Q20" s="45">
        <v>141</v>
      </c>
      <c r="R20" s="46">
        <v>84</v>
      </c>
      <c r="S20" s="143">
        <f t="shared" ref="S20:S40" si="33">T20/V20</f>
        <v>2595.6774610468869</v>
      </c>
      <c r="T20" s="32">
        <f t="shared" ref="T20:T41" si="34">U20*0.0482*1000</f>
        <v>361500</v>
      </c>
      <c r="U20" s="70">
        <v>7500</v>
      </c>
      <c r="V20" s="65">
        <v>139.27000000000001</v>
      </c>
    </row>
    <row r="21" spans="1:23" s="17" customFormat="1" ht="23.1" customHeight="1" x14ac:dyDescent="0.2">
      <c r="A21" s="116" t="s">
        <v>157</v>
      </c>
      <c r="B21" s="113">
        <v>400</v>
      </c>
      <c r="C21" s="69">
        <v>375</v>
      </c>
      <c r="D21" s="29">
        <f>B21*V21</f>
        <v>56940</v>
      </c>
      <c r="E21" s="60">
        <f t="shared" si="27"/>
        <v>53381.25</v>
      </c>
      <c r="F21" s="37">
        <f t="shared" si="28"/>
        <v>509.19785075962528</v>
      </c>
      <c r="G21" s="72">
        <v>72484.314055632654</v>
      </c>
      <c r="H21" s="73">
        <v>71617.317622365925</v>
      </c>
      <c r="I21" s="74">
        <v>75974.084755984688</v>
      </c>
      <c r="J21" s="44">
        <v>1017222.2222222221</v>
      </c>
      <c r="K21" s="75">
        <v>72336.302795091746</v>
      </c>
      <c r="L21" s="71">
        <v>78913.481005120877</v>
      </c>
      <c r="M21" s="53">
        <f>O21/V21</f>
        <v>956.79662802950475</v>
      </c>
      <c r="N21" s="36">
        <f t="shared" si="30"/>
        <v>533.89532841587641</v>
      </c>
      <c r="O21" s="30">
        <f t="shared" si="31"/>
        <v>136200</v>
      </c>
      <c r="P21" s="44">
        <f t="shared" si="32"/>
        <v>76000</v>
      </c>
      <c r="Q21" s="45">
        <v>136.19999999999999</v>
      </c>
      <c r="R21" s="46">
        <v>76</v>
      </c>
      <c r="S21" s="143">
        <f t="shared" si="33"/>
        <v>2652.2697576396208</v>
      </c>
      <c r="T21" s="32">
        <f t="shared" si="34"/>
        <v>377550.6</v>
      </c>
      <c r="U21" s="82">
        <v>7833</v>
      </c>
      <c r="V21" s="65">
        <v>142.35</v>
      </c>
    </row>
    <row r="22" spans="1:23" s="17" customFormat="1" ht="23.1" customHeight="1" x14ac:dyDescent="0.2">
      <c r="A22" s="116" t="s">
        <v>159</v>
      </c>
      <c r="B22" s="113">
        <v>470</v>
      </c>
      <c r="C22" s="69">
        <v>460</v>
      </c>
      <c r="D22" s="29">
        <f t="shared" ref="D22:D41" si="35">B22*V22</f>
        <v>66909.200000000012</v>
      </c>
      <c r="E22" s="60">
        <f t="shared" si="27"/>
        <v>65485.600000000006</v>
      </c>
      <c r="F22" s="37">
        <f t="shared" si="28"/>
        <v>529.18740656963143</v>
      </c>
      <c r="G22" s="288">
        <v>75335.119199252746</v>
      </c>
      <c r="H22" s="73">
        <v>74710.627263538816</v>
      </c>
      <c r="I22" s="232">
        <v>80323.418077026407</v>
      </c>
      <c r="J22" s="144">
        <v>1076818.1818181816</v>
      </c>
      <c r="K22" s="75">
        <v>75315.64237290484</v>
      </c>
      <c r="L22" s="71">
        <v>75428.787644787648</v>
      </c>
      <c r="M22" s="53">
        <f t="shared" ref="M22:M31" si="36">O22/V22</f>
        <v>962.34897443101988</v>
      </c>
      <c r="N22" s="36">
        <f t="shared" si="30"/>
        <v>526.83338016296705</v>
      </c>
      <c r="O22" s="30">
        <f t="shared" si="31"/>
        <v>137000</v>
      </c>
      <c r="P22" s="44">
        <f t="shared" si="32"/>
        <v>75000</v>
      </c>
      <c r="Q22" s="45">
        <v>137</v>
      </c>
      <c r="R22" s="46">
        <v>75</v>
      </c>
      <c r="S22" s="105">
        <f t="shared" si="33"/>
        <v>2528.1638100590053</v>
      </c>
      <c r="T22" s="32">
        <f t="shared" si="34"/>
        <v>359909.4</v>
      </c>
      <c r="U22" s="82">
        <v>7467</v>
      </c>
      <c r="V22" s="65">
        <v>142.36000000000001</v>
      </c>
    </row>
    <row r="23" spans="1:23" s="17" customFormat="1" ht="23.1" customHeight="1" x14ac:dyDescent="0.2">
      <c r="A23" s="116" t="s">
        <v>161</v>
      </c>
      <c r="B23" s="113">
        <v>550</v>
      </c>
      <c r="C23" s="69">
        <v>560</v>
      </c>
      <c r="D23" s="29">
        <f t="shared" si="35"/>
        <v>80564</v>
      </c>
      <c r="E23" s="60">
        <f t="shared" si="27"/>
        <v>82028.799999999988</v>
      </c>
      <c r="F23" s="37">
        <f t="shared" si="28"/>
        <v>606.94792236810576</v>
      </c>
      <c r="G23" s="289">
        <v>88905.731668480134</v>
      </c>
      <c r="H23" s="73">
        <v>86662.213346756558</v>
      </c>
      <c r="I23" s="233">
        <v>97869.725283095526</v>
      </c>
      <c r="J23" s="77">
        <v>4811833.333333333</v>
      </c>
      <c r="K23" s="75">
        <v>89071.971197057719</v>
      </c>
      <c r="L23" s="71">
        <v>83258.907578223909</v>
      </c>
      <c r="M23" s="53">
        <f t="shared" si="36"/>
        <v>995.3577280174768</v>
      </c>
      <c r="N23" s="36">
        <f t="shared" si="30"/>
        <v>599.39923539049698</v>
      </c>
      <c r="O23" s="30">
        <f t="shared" si="31"/>
        <v>145800</v>
      </c>
      <c r="P23" s="44">
        <f t="shared" si="32"/>
        <v>87800</v>
      </c>
      <c r="Q23" s="45">
        <v>145.80000000000001</v>
      </c>
      <c r="R23" s="46">
        <v>87.8</v>
      </c>
      <c r="S23" s="105">
        <f t="shared" si="33"/>
        <v>2457.054888039323</v>
      </c>
      <c r="T23" s="32">
        <f t="shared" si="34"/>
        <v>359909.4</v>
      </c>
      <c r="U23" s="70">
        <v>7467</v>
      </c>
      <c r="V23" s="65">
        <v>146.47999999999999</v>
      </c>
    </row>
    <row r="24" spans="1:23" s="17" customFormat="1" ht="23.1" customHeight="1" x14ac:dyDescent="0.2">
      <c r="A24" s="116" t="s">
        <v>144</v>
      </c>
      <c r="B24" s="138">
        <v>600</v>
      </c>
      <c r="C24" s="139">
        <v>615</v>
      </c>
      <c r="D24" s="29">
        <f t="shared" si="35"/>
        <v>89322</v>
      </c>
      <c r="E24" s="60">
        <f t="shared" si="27"/>
        <v>91555.05</v>
      </c>
      <c r="F24" s="37">
        <f t="shared" si="28"/>
        <v>628.85457164772947</v>
      </c>
      <c r="G24" s="72">
        <v>93617.580081197491</v>
      </c>
      <c r="H24" s="73">
        <v>93006.90085863891</v>
      </c>
      <c r="I24" s="74">
        <v>96398.399984540913</v>
      </c>
      <c r="J24" s="44">
        <v>1236000</v>
      </c>
      <c r="K24" s="75">
        <v>93896.548056344647</v>
      </c>
      <c r="L24" s="71">
        <v>89381.991187521955</v>
      </c>
      <c r="M24" s="53">
        <f t="shared" si="36"/>
        <v>1074.7632162289244</v>
      </c>
      <c r="N24" s="36">
        <f t="shared" si="30"/>
        <v>712.03063075166256</v>
      </c>
      <c r="O24" s="30">
        <f t="shared" si="31"/>
        <v>160000</v>
      </c>
      <c r="P24" s="44">
        <f t="shared" si="32"/>
        <v>106000</v>
      </c>
      <c r="Q24" s="45">
        <v>160</v>
      </c>
      <c r="R24" s="46">
        <v>106</v>
      </c>
      <c r="S24" s="105">
        <f t="shared" si="33"/>
        <v>2417.6086518438906</v>
      </c>
      <c r="T24" s="32">
        <f t="shared" si="34"/>
        <v>359909.4</v>
      </c>
      <c r="U24" s="70">
        <v>7467</v>
      </c>
      <c r="V24" s="65">
        <v>148.87</v>
      </c>
    </row>
    <row r="25" spans="1:23" s="17" customFormat="1" ht="23.1" customHeight="1" x14ac:dyDescent="0.2">
      <c r="A25" s="116" t="s">
        <v>146</v>
      </c>
      <c r="B25" s="138">
        <v>610</v>
      </c>
      <c r="C25" s="139">
        <v>620</v>
      </c>
      <c r="D25" s="29">
        <f t="shared" si="35"/>
        <v>91701.3</v>
      </c>
      <c r="E25" s="60">
        <f t="shared" si="27"/>
        <v>93204.6</v>
      </c>
      <c r="F25" s="37">
        <f t="shared" si="28"/>
        <v>626.99243203515834</v>
      </c>
      <c r="G25" s="72">
        <v>94255.772307845356</v>
      </c>
      <c r="H25" s="73">
        <v>93843.69992678384</v>
      </c>
      <c r="I25" s="60">
        <v>97839.370549871368</v>
      </c>
      <c r="J25" s="44">
        <v>2097857.1428571427</v>
      </c>
      <c r="K25" s="75">
        <v>94157.851611027407</v>
      </c>
      <c r="L25" s="71">
        <v>99878.833333333328</v>
      </c>
      <c r="M25" s="53">
        <f t="shared" si="36"/>
        <v>1070.9771835295683</v>
      </c>
      <c r="N25" s="36">
        <f t="shared" si="30"/>
        <v>731.72354154194102</v>
      </c>
      <c r="O25" s="30">
        <f t="shared" si="31"/>
        <v>161000</v>
      </c>
      <c r="P25" s="44">
        <f t="shared" si="32"/>
        <v>110000</v>
      </c>
      <c r="Q25" s="45">
        <v>161</v>
      </c>
      <c r="R25" s="46">
        <v>110</v>
      </c>
      <c r="S25" s="105">
        <f t="shared" si="33"/>
        <v>2511.4787467571341</v>
      </c>
      <c r="T25" s="32">
        <f t="shared" si="34"/>
        <v>377550.6</v>
      </c>
      <c r="U25" s="70">
        <v>7833</v>
      </c>
      <c r="V25" s="65">
        <v>150.33000000000001</v>
      </c>
    </row>
    <row r="26" spans="1:23" s="17" customFormat="1" ht="23.1" customHeight="1" thickBot="1" x14ac:dyDescent="0.25">
      <c r="A26" s="116" t="s">
        <v>148</v>
      </c>
      <c r="B26" s="151">
        <v>610</v>
      </c>
      <c r="C26" s="139">
        <v>620</v>
      </c>
      <c r="D26" s="29">
        <f t="shared" si="35"/>
        <v>89731</v>
      </c>
      <c r="E26" s="60">
        <f t="shared" si="27"/>
        <v>91202</v>
      </c>
      <c r="F26" s="37">
        <f t="shared" si="28"/>
        <v>632.71581138499482</v>
      </c>
      <c r="G26" s="72">
        <v>93072.495854732741</v>
      </c>
      <c r="H26" s="73">
        <v>92222.066808914387</v>
      </c>
      <c r="I26" s="74">
        <v>97945.47043968142</v>
      </c>
      <c r="J26" s="44">
        <v>1104090.9090909089</v>
      </c>
      <c r="K26" s="75">
        <v>92998.587465761186</v>
      </c>
      <c r="L26" s="76">
        <v>95321.057766009326</v>
      </c>
      <c r="M26" s="53">
        <f t="shared" si="36"/>
        <v>1099.9320190346702</v>
      </c>
      <c r="N26" s="36">
        <f t="shared" si="30"/>
        <v>753.2290958531612</v>
      </c>
      <c r="O26" s="30">
        <f t="shared" si="31"/>
        <v>161800</v>
      </c>
      <c r="P26" s="44">
        <f t="shared" si="32"/>
        <v>110800</v>
      </c>
      <c r="Q26" s="45">
        <v>161.80000000000001</v>
      </c>
      <c r="R26" s="46">
        <v>110.8</v>
      </c>
      <c r="S26" s="105">
        <f t="shared" si="33"/>
        <v>2566.6254248810333</v>
      </c>
      <c r="T26" s="32">
        <f t="shared" si="34"/>
        <v>377550.6</v>
      </c>
      <c r="U26" s="70">
        <v>7833</v>
      </c>
      <c r="V26" s="65">
        <v>147.1</v>
      </c>
    </row>
    <row r="27" spans="1:23" s="17" customFormat="1" ht="23.1" customHeight="1" x14ac:dyDescent="0.2">
      <c r="A27" s="152">
        <v>45292</v>
      </c>
      <c r="B27" s="153">
        <v>620</v>
      </c>
      <c r="C27" s="154">
        <v>630</v>
      </c>
      <c r="D27" s="166">
        <f t="shared" si="35"/>
        <v>89298.6</v>
      </c>
      <c r="E27" s="167">
        <f t="shared" si="27"/>
        <v>90738.9</v>
      </c>
      <c r="F27" s="156">
        <f t="shared" si="28"/>
        <v>601.74672514719089</v>
      </c>
      <c r="G27" s="176">
        <v>86669.580822949909</v>
      </c>
      <c r="H27" s="174">
        <v>84904.35169227024</v>
      </c>
      <c r="I27" s="175">
        <v>96995.185082425829</v>
      </c>
      <c r="J27" s="165">
        <v>1192545.4545454546</v>
      </c>
      <c r="K27" s="177">
        <v>86523.482089075216</v>
      </c>
      <c r="L27" s="168">
        <v>93056.754467347026</v>
      </c>
      <c r="M27" s="157">
        <f t="shared" si="36"/>
        <v>1103.9366798583628</v>
      </c>
      <c r="N27" s="158">
        <f t="shared" si="30"/>
        <v>742.90078455877244</v>
      </c>
      <c r="O27" s="164">
        <f t="shared" si="31"/>
        <v>159000</v>
      </c>
      <c r="P27" s="165">
        <f t="shared" si="32"/>
        <v>107000</v>
      </c>
      <c r="Q27" s="159">
        <v>159</v>
      </c>
      <c r="R27" s="160">
        <v>107</v>
      </c>
      <c r="S27" s="169">
        <f t="shared" si="33"/>
        <v>2621.3330556134138</v>
      </c>
      <c r="T27" s="163">
        <f t="shared" si="34"/>
        <v>377550.6</v>
      </c>
      <c r="U27" s="161">
        <v>7833</v>
      </c>
      <c r="V27" s="162">
        <v>144.03</v>
      </c>
    </row>
    <row r="28" spans="1:23" s="17" customFormat="1" ht="23.1" customHeight="1" x14ac:dyDescent="0.2">
      <c r="A28" s="116" t="s">
        <v>219</v>
      </c>
      <c r="B28" s="155">
        <v>630</v>
      </c>
      <c r="C28" s="69">
        <v>640</v>
      </c>
      <c r="D28" s="29">
        <f t="shared" si="35"/>
        <v>93328.2</v>
      </c>
      <c r="E28" s="60">
        <f t="shared" si="27"/>
        <v>94809.599999999991</v>
      </c>
      <c r="F28" s="37">
        <f>G28/V28</f>
        <v>632.68410270583377</v>
      </c>
      <c r="G28" s="198">
        <v>93725.822974842202</v>
      </c>
      <c r="H28" s="196">
        <v>92216.289171870376</v>
      </c>
      <c r="I28" s="197">
        <v>104717.02514629131</v>
      </c>
      <c r="J28" s="171">
        <v>775142.85714285716</v>
      </c>
      <c r="K28" s="199">
        <v>93697.411919330654</v>
      </c>
      <c r="L28" s="282">
        <v>101832.5</v>
      </c>
      <c r="M28" s="53">
        <f t="shared" si="36"/>
        <v>1100.3105170784395</v>
      </c>
      <c r="N28" s="36">
        <f t="shared" si="30"/>
        <v>735.79046847576626</v>
      </c>
      <c r="O28" s="30">
        <f t="shared" si="31"/>
        <v>163000</v>
      </c>
      <c r="P28" s="44">
        <f t="shared" si="32"/>
        <v>109000</v>
      </c>
      <c r="Q28" s="45">
        <v>163</v>
      </c>
      <c r="R28" s="46">
        <v>109</v>
      </c>
      <c r="S28" s="173">
        <f t="shared" si="33"/>
        <v>2250.5697313352239</v>
      </c>
      <c r="T28" s="32">
        <f t="shared" si="34"/>
        <v>333399.40000000002</v>
      </c>
      <c r="U28" s="70">
        <v>6917</v>
      </c>
      <c r="V28" s="170">
        <v>148.13999999999999</v>
      </c>
    </row>
    <row r="29" spans="1:23" s="17" customFormat="1" ht="23.1" customHeight="1" x14ac:dyDescent="0.2">
      <c r="A29" s="116" t="s">
        <v>221</v>
      </c>
      <c r="B29" s="151">
        <v>630</v>
      </c>
      <c r="C29" s="139">
        <v>640</v>
      </c>
      <c r="D29" s="29">
        <f t="shared" si="35"/>
        <v>94147.199999999997</v>
      </c>
      <c r="E29" s="60">
        <f t="shared" si="27"/>
        <v>95641.600000000006</v>
      </c>
      <c r="F29" s="37">
        <f t="shared" ref="F29:F39" si="37">G29/V29</f>
        <v>628.93685199550009</v>
      </c>
      <c r="G29" s="198">
        <v>93988.32316220754</v>
      </c>
      <c r="H29" s="196">
        <v>92333.284545880568</v>
      </c>
      <c r="I29" s="197">
        <v>105780.85253165172</v>
      </c>
      <c r="J29" s="171">
        <v>1205764.705882353</v>
      </c>
      <c r="K29" s="199">
        <v>93774.359359899507</v>
      </c>
      <c r="L29" s="172">
        <v>100850.05008492662</v>
      </c>
      <c r="M29" s="53">
        <f t="shared" si="36"/>
        <v>1112.1520342612421</v>
      </c>
      <c r="N29" s="36">
        <f t="shared" si="30"/>
        <v>740.09635974304069</v>
      </c>
      <c r="O29" s="30">
        <f t="shared" si="31"/>
        <v>166200</v>
      </c>
      <c r="P29" s="44">
        <f t="shared" si="32"/>
        <v>110600</v>
      </c>
      <c r="Q29" s="45">
        <v>166.2</v>
      </c>
      <c r="R29" s="46">
        <v>110.6</v>
      </c>
      <c r="S29" s="219">
        <f t="shared" si="33"/>
        <v>2230.9917023554608</v>
      </c>
      <c r="T29" s="32">
        <f t="shared" si="34"/>
        <v>333399.40000000002</v>
      </c>
      <c r="U29" s="82">
        <v>6917</v>
      </c>
      <c r="V29" s="65">
        <v>149.44</v>
      </c>
    </row>
    <row r="30" spans="1:23" s="17" customFormat="1" ht="23.1" customHeight="1" x14ac:dyDescent="0.2">
      <c r="A30" s="117" t="s">
        <v>223</v>
      </c>
      <c r="B30" s="194">
        <v>615</v>
      </c>
      <c r="C30" s="195">
        <v>620</v>
      </c>
      <c r="D30" s="140">
        <f t="shared" si="35"/>
        <v>93203.25</v>
      </c>
      <c r="E30" s="141">
        <f t="shared" si="27"/>
        <v>93961</v>
      </c>
      <c r="F30" s="220">
        <f t="shared" si="37"/>
        <v>634.36978814110785</v>
      </c>
      <c r="G30" s="230">
        <v>96138.741392784897</v>
      </c>
      <c r="H30" s="229">
        <v>94740.56141837257</v>
      </c>
      <c r="I30" s="284">
        <v>104668.28758651948</v>
      </c>
      <c r="J30" s="221">
        <v>1283800</v>
      </c>
      <c r="K30" s="231">
        <v>95801.462074500334</v>
      </c>
      <c r="L30" s="286">
        <v>103253.13838428592</v>
      </c>
      <c r="M30" s="142">
        <f t="shared" si="36"/>
        <v>1082.1511052457934</v>
      </c>
      <c r="N30" s="222">
        <f t="shared" si="30"/>
        <v>725.83305839656873</v>
      </c>
      <c r="O30" s="223">
        <f t="shared" si="31"/>
        <v>164000</v>
      </c>
      <c r="P30" s="224">
        <f t="shared" si="32"/>
        <v>110000</v>
      </c>
      <c r="Q30" s="217">
        <v>164</v>
      </c>
      <c r="R30" s="218">
        <v>110</v>
      </c>
      <c r="S30" s="228">
        <f t="shared" si="33"/>
        <v>2374.855823160673</v>
      </c>
      <c r="T30" s="225">
        <f t="shared" si="34"/>
        <v>359909.4</v>
      </c>
      <c r="U30" s="226">
        <v>7467</v>
      </c>
      <c r="V30" s="227">
        <v>151.55000000000001</v>
      </c>
    </row>
    <row r="31" spans="1:23" s="17" customFormat="1" ht="23.1" customHeight="1" x14ac:dyDescent="0.2">
      <c r="A31" s="116" t="s">
        <v>226</v>
      </c>
      <c r="B31" s="151">
        <v>580</v>
      </c>
      <c r="C31" s="139">
        <v>585</v>
      </c>
      <c r="D31" s="78">
        <f t="shared" si="35"/>
        <v>90172.6</v>
      </c>
      <c r="E31" s="60">
        <f t="shared" si="27"/>
        <v>90949.95</v>
      </c>
      <c r="F31" s="37">
        <f t="shared" si="37"/>
        <v>625.53776297248908</v>
      </c>
      <c r="G31" s="72">
        <v>97252.356009332871</v>
      </c>
      <c r="H31" s="73">
        <v>96997.619744554468</v>
      </c>
      <c r="I31" s="74">
        <v>98602.843882689835</v>
      </c>
      <c r="J31" s="44">
        <v>2427500</v>
      </c>
      <c r="K31" s="75">
        <v>97187.185264936823</v>
      </c>
      <c r="L31" s="76">
        <v>97667.000153917194</v>
      </c>
      <c r="M31" s="53">
        <f t="shared" si="36"/>
        <v>1054.8658905255033</v>
      </c>
      <c r="N31" s="36">
        <f t="shared" si="30"/>
        <v>701.0998906541455</v>
      </c>
      <c r="O31" s="30">
        <f t="shared" si="31"/>
        <v>164000</v>
      </c>
      <c r="P31" s="44">
        <f t="shared" si="32"/>
        <v>109000</v>
      </c>
      <c r="Q31" s="45">
        <v>164</v>
      </c>
      <c r="R31" s="46">
        <v>109</v>
      </c>
      <c r="S31" s="143">
        <f t="shared" si="33"/>
        <v>2428.4466456551104</v>
      </c>
      <c r="T31" s="32">
        <f t="shared" si="34"/>
        <v>377550.6</v>
      </c>
      <c r="U31" s="70">
        <v>7833</v>
      </c>
      <c r="V31" s="35">
        <v>155.47</v>
      </c>
    </row>
    <row r="32" spans="1:23" s="17" customFormat="1" ht="23.1" customHeight="1" x14ac:dyDescent="0.2">
      <c r="A32" s="116" t="s">
        <v>228</v>
      </c>
      <c r="B32" s="151">
        <v>580</v>
      </c>
      <c r="C32" s="139">
        <v>565</v>
      </c>
      <c r="D32" s="78">
        <f t="shared" si="35"/>
        <v>90839.6</v>
      </c>
      <c r="E32" s="102">
        <f t="shared" si="27"/>
        <v>88490.3</v>
      </c>
      <c r="F32" s="37">
        <f t="shared" si="37"/>
        <v>610.53005343895779</v>
      </c>
      <c r="G32" s="72">
        <v>95621.216969609566</v>
      </c>
      <c r="H32" s="73">
        <v>94490.283943378847</v>
      </c>
      <c r="I32" s="74">
        <v>100862.47498647337</v>
      </c>
      <c r="J32" s="44">
        <v>1899833.3333333333</v>
      </c>
      <c r="K32" s="75">
        <v>95292.205494876529</v>
      </c>
      <c r="L32" s="76">
        <v>99757.754515423236</v>
      </c>
      <c r="M32" s="53">
        <f>O32/V32</f>
        <v>1031.796705401609</v>
      </c>
      <c r="N32" s="36">
        <f>P32/V32</f>
        <v>685.73617673349509</v>
      </c>
      <c r="O32" s="79">
        <f>Q32*1000</f>
        <v>161600</v>
      </c>
      <c r="P32" s="80">
        <f t="shared" si="32"/>
        <v>107400</v>
      </c>
      <c r="Q32" s="45">
        <v>161.6</v>
      </c>
      <c r="R32" s="46">
        <v>107.4</v>
      </c>
      <c r="S32" s="143">
        <f t="shared" si="33"/>
        <v>2410.6155024901032</v>
      </c>
      <c r="T32" s="81">
        <f t="shared" si="34"/>
        <v>377550.6</v>
      </c>
      <c r="U32" s="70">
        <v>7833</v>
      </c>
      <c r="V32" s="65">
        <v>156.62</v>
      </c>
    </row>
    <row r="33" spans="1:22" s="17" customFormat="1" ht="23.1" customHeight="1" x14ac:dyDescent="0.2">
      <c r="A33" s="116" t="s">
        <v>231</v>
      </c>
      <c r="B33" s="155">
        <v>580</v>
      </c>
      <c r="C33" s="69">
        <v>565</v>
      </c>
      <c r="D33" s="29">
        <f t="shared" si="35"/>
        <v>92626</v>
      </c>
      <c r="E33" s="60">
        <f t="shared" si="27"/>
        <v>90230.5</v>
      </c>
      <c r="F33" s="37">
        <f t="shared" si="37"/>
        <v>617.62417566160434</v>
      </c>
      <c r="G33" s="72">
        <v>98634.580853158215</v>
      </c>
      <c r="H33" s="73">
        <v>97805.134227816132</v>
      </c>
      <c r="I33" s="74">
        <v>102686.46067460667</v>
      </c>
      <c r="J33" s="44">
        <v>1263533.3333333333</v>
      </c>
      <c r="K33" s="75">
        <v>98733.227407358281</v>
      </c>
      <c r="L33" s="76">
        <v>96819.76780410808</v>
      </c>
      <c r="M33" s="53">
        <f t="shared" ref="M33:M41" si="38">O33/V33</f>
        <v>1026.9254852849092</v>
      </c>
      <c r="N33" s="36">
        <f t="shared" ref="N33:N41" si="39">P33/V33</f>
        <v>663.74452097683161</v>
      </c>
      <c r="O33" s="30">
        <f t="shared" ref="O33:O34" si="40">Q33*1000</f>
        <v>164000</v>
      </c>
      <c r="P33" s="44">
        <f t="shared" si="32"/>
        <v>106000</v>
      </c>
      <c r="Q33" s="207">
        <v>164</v>
      </c>
      <c r="R33" s="208">
        <v>106</v>
      </c>
      <c r="S33" s="143">
        <f t="shared" si="33"/>
        <v>2364.1239824671261</v>
      </c>
      <c r="T33" s="32">
        <f t="shared" si="34"/>
        <v>377550.6</v>
      </c>
      <c r="U33" s="82">
        <v>7833</v>
      </c>
      <c r="V33" s="65">
        <v>159.69999999999999</v>
      </c>
    </row>
    <row r="34" spans="1:22" s="17" customFormat="1" ht="23.1" customHeight="1" x14ac:dyDescent="0.2">
      <c r="A34" s="116" t="s">
        <v>233</v>
      </c>
      <c r="B34" s="155">
        <v>590</v>
      </c>
      <c r="C34" s="69">
        <v>570</v>
      </c>
      <c r="D34" s="29">
        <f t="shared" si="35"/>
        <v>89090</v>
      </c>
      <c r="E34" s="60">
        <f t="shared" si="27"/>
        <v>86070</v>
      </c>
      <c r="F34" s="37">
        <f t="shared" si="37"/>
        <v>610.49236194417608</v>
      </c>
      <c r="G34" s="72">
        <v>92184.346653570581</v>
      </c>
      <c r="H34" s="73">
        <v>90958.768798999416</v>
      </c>
      <c r="I34" s="74">
        <v>98554.983707731808</v>
      </c>
      <c r="J34" s="44">
        <v>6188000</v>
      </c>
      <c r="K34" s="75">
        <v>91906.621762189403</v>
      </c>
      <c r="L34" s="76">
        <v>95820.934053039193</v>
      </c>
      <c r="M34" s="53">
        <f t="shared" si="38"/>
        <v>1092.7152317880796</v>
      </c>
      <c r="N34" s="36">
        <f t="shared" si="39"/>
        <v>701.98675496688736</v>
      </c>
      <c r="O34" s="30">
        <f t="shared" si="40"/>
        <v>165000</v>
      </c>
      <c r="P34" s="44">
        <f t="shared" si="32"/>
        <v>106000</v>
      </c>
      <c r="Q34" s="207">
        <v>165</v>
      </c>
      <c r="R34" s="208">
        <v>106</v>
      </c>
      <c r="S34" s="105">
        <f t="shared" si="33"/>
        <v>2500.335099337748</v>
      </c>
      <c r="T34" s="32">
        <f t="shared" si="34"/>
        <v>377550.6</v>
      </c>
      <c r="U34" s="82">
        <v>7833</v>
      </c>
      <c r="V34" s="65">
        <v>151</v>
      </c>
    </row>
    <row r="35" spans="1:22" s="17" customFormat="1" ht="23.1" customHeight="1" x14ac:dyDescent="0.2">
      <c r="A35" s="116" t="s">
        <v>235</v>
      </c>
      <c r="B35" s="151">
        <v>605</v>
      </c>
      <c r="C35" s="139">
        <v>595</v>
      </c>
      <c r="D35" s="29">
        <f t="shared" si="35"/>
        <v>87313.599999999991</v>
      </c>
      <c r="E35" s="60">
        <f t="shared" si="27"/>
        <v>85870.399999999994</v>
      </c>
      <c r="F35" s="37">
        <f t="shared" si="37"/>
        <v>622.57424859219975</v>
      </c>
      <c r="G35" s="72">
        <v>89849.915556826265</v>
      </c>
      <c r="H35" s="73">
        <v>88684.773525966419</v>
      </c>
      <c r="I35" s="74">
        <v>96355.425259318115</v>
      </c>
      <c r="J35" s="44">
        <v>900105.26315789472</v>
      </c>
      <c r="K35" s="75">
        <v>89798.689701482566</v>
      </c>
      <c r="L35" s="76">
        <v>90270.410816432661</v>
      </c>
      <c r="M35" s="53">
        <f t="shared" si="38"/>
        <v>1094.7893569844789</v>
      </c>
      <c r="N35" s="36">
        <f t="shared" si="39"/>
        <v>699.83370288248341</v>
      </c>
      <c r="O35" s="30">
        <f>Q35*1000</f>
        <v>158000</v>
      </c>
      <c r="P35" s="44">
        <f t="shared" si="32"/>
        <v>101000</v>
      </c>
      <c r="Q35" s="45">
        <v>158</v>
      </c>
      <c r="R35" s="46">
        <v>101</v>
      </c>
      <c r="S35" s="105">
        <f t="shared" si="33"/>
        <v>2616.0656873614189</v>
      </c>
      <c r="T35" s="32">
        <f t="shared" si="34"/>
        <v>377550.6</v>
      </c>
      <c r="U35" s="70">
        <v>7833</v>
      </c>
      <c r="V35" s="65">
        <v>144.32</v>
      </c>
    </row>
    <row r="36" spans="1:22" s="17" customFormat="1" ht="23.1" customHeight="1" x14ac:dyDescent="0.2">
      <c r="A36" s="116" t="s">
        <v>237</v>
      </c>
      <c r="B36" s="155">
        <v>625</v>
      </c>
      <c r="C36" s="69">
        <v>620</v>
      </c>
      <c r="D36" s="29">
        <f t="shared" si="35"/>
        <v>91156.25</v>
      </c>
      <c r="E36" s="60">
        <f t="shared" si="27"/>
        <v>90427</v>
      </c>
      <c r="F36" s="37">
        <f t="shared" si="37"/>
        <v>610.85564151880385</v>
      </c>
      <c r="G36" s="72">
        <v>89093.295315517535</v>
      </c>
      <c r="H36" s="73">
        <v>87898.976568180573</v>
      </c>
      <c r="I36" s="74">
        <v>103276.03979156798</v>
      </c>
      <c r="J36" s="44">
        <v>988529.4117647059</v>
      </c>
      <c r="K36" s="75">
        <v>89060.090660255766</v>
      </c>
      <c r="L36" s="76">
        <v>93336.111111111109</v>
      </c>
      <c r="M36" s="53">
        <f t="shared" si="38"/>
        <v>1062.7356873500171</v>
      </c>
      <c r="N36" s="36">
        <f t="shared" si="39"/>
        <v>699.34864586904359</v>
      </c>
      <c r="O36" s="30">
        <f>Q36*1000</f>
        <v>155000</v>
      </c>
      <c r="P36" s="44">
        <f t="shared" si="32"/>
        <v>102000</v>
      </c>
      <c r="Q36" s="207">
        <v>155</v>
      </c>
      <c r="R36" s="208">
        <v>102</v>
      </c>
      <c r="S36" s="105">
        <f t="shared" si="33"/>
        <v>2588.6225574220089</v>
      </c>
      <c r="T36" s="32">
        <f t="shared" si="34"/>
        <v>377550.6</v>
      </c>
      <c r="U36" s="82">
        <v>7833</v>
      </c>
      <c r="V36" s="170">
        <v>145.85</v>
      </c>
    </row>
    <row r="37" spans="1:22" s="17" customFormat="1" ht="23.1" customHeight="1" x14ac:dyDescent="0.2">
      <c r="A37" s="116" t="s">
        <v>238</v>
      </c>
      <c r="B37" s="155">
        <v>635</v>
      </c>
      <c r="C37" s="69">
        <v>630</v>
      </c>
      <c r="D37" s="29">
        <f t="shared" si="35"/>
        <v>97085.15</v>
      </c>
      <c r="E37" s="60">
        <f t="shared" si="27"/>
        <v>96320.7</v>
      </c>
      <c r="F37" s="37">
        <f t="shared" si="37"/>
        <v>629.06898217274681</v>
      </c>
      <c r="G37" s="72">
        <v>96178.356684391256</v>
      </c>
      <c r="H37" s="73">
        <v>94773.704953504552</v>
      </c>
      <c r="I37" s="60">
        <v>112218.60311155247</v>
      </c>
      <c r="J37" s="44">
        <v>1222363.6363636362</v>
      </c>
      <c r="K37" s="75">
        <v>96162.039415277701</v>
      </c>
      <c r="L37" s="71" t="s">
        <v>249</v>
      </c>
      <c r="M37" s="53">
        <f t="shared" si="38"/>
        <v>1060.8934528092093</v>
      </c>
      <c r="N37" s="36">
        <f t="shared" si="39"/>
        <v>703.77395513114004</v>
      </c>
      <c r="O37" s="30">
        <f t="shared" ref="O37:O41" si="41">Q37*1000</f>
        <v>162200</v>
      </c>
      <c r="P37" s="44">
        <f t="shared" si="32"/>
        <v>107600</v>
      </c>
      <c r="Q37" s="45">
        <v>162.19999999999999</v>
      </c>
      <c r="R37" s="46">
        <v>107.6</v>
      </c>
      <c r="S37" s="105">
        <f t="shared" si="33"/>
        <v>2469.4263849826675</v>
      </c>
      <c r="T37" s="32">
        <f t="shared" si="34"/>
        <v>377550.6</v>
      </c>
      <c r="U37" s="70">
        <v>7833</v>
      </c>
      <c r="V37" s="65">
        <v>152.88999999999999</v>
      </c>
    </row>
    <row r="38" spans="1:22" s="17" customFormat="1" ht="23.1" customHeight="1" thickBot="1" x14ac:dyDescent="0.25">
      <c r="A38" s="178" t="s">
        <v>242</v>
      </c>
      <c r="B38" s="258">
        <v>635</v>
      </c>
      <c r="C38" s="259">
        <v>630</v>
      </c>
      <c r="D38" s="242">
        <f t="shared" si="35"/>
        <v>96812.1</v>
      </c>
      <c r="E38" s="243">
        <f t="shared" si="27"/>
        <v>96049.8</v>
      </c>
      <c r="F38" s="278">
        <f t="shared" si="37"/>
        <v>627.86065252326136</v>
      </c>
      <c r="G38" s="290">
        <v>95723.635083696441</v>
      </c>
      <c r="H38" s="283">
        <v>94425.996108966167</v>
      </c>
      <c r="I38" s="285">
        <v>104089.8464230034</v>
      </c>
      <c r="J38" s="241">
        <v>5091000</v>
      </c>
      <c r="K38" s="287">
        <v>95592.255120991947</v>
      </c>
      <c r="L38" s="275">
        <v>107912.24489795919</v>
      </c>
      <c r="M38" s="279">
        <f t="shared" si="38"/>
        <v>1101.9283746556473</v>
      </c>
      <c r="N38" s="235">
        <f t="shared" si="39"/>
        <v>741.17801390528655</v>
      </c>
      <c r="O38" s="276">
        <f t="shared" si="41"/>
        <v>168000</v>
      </c>
      <c r="P38" s="241">
        <f t="shared" si="32"/>
        <v>113000</v>
      </c>
      <c r="Q38" s="246">
        <v>168</v>
      </c>
      <c r="R38" s="247">
        <v>113</v>
      </c>
      <c r="S38" s="281">
        <f t="shared" si="33"/>
        <v>2302.5095106913286</v>
      </c>
      <c r="T38" s="277">
        <f t="shared" si="34"/>
        <v>351040.6</v>
      </c>
      <c r="U38" s="280">
        <v>7283</v>
      </c>
      <c r="V38" s="253">
        <v>152.46</v>
      </c>
    </row>
    <row r="39" spans="1:22" s="17" customFormat="1" ht="22.5" customHeight="1" x14ac:dyDescent="0.2">
      <c r="A39" s="116">
        <v>45658</v>
      </c>
      <c r="B39" s="151">
        <v>625</v>
      </c>
      <c r="C39" s="139">
        <v>615</v>
      </c>
      <c r="D39" s="29">
        <f t="shared" si="35"/>
        <v>98268.75</v>
      </c>
      <c r="E39" s="60">
        <f t="shared" si="27"/>
        <v>96696.45</v>
      </c>
      <c r="F39" s="37">
        <f t="shared" si="37"/>
        <v>617.69050120693794</v>
      </c>
      <c r="G39" s="72">
        <v>97119.477504766852</v>
      </c>
      <c r="H39" s="73">
        <v>95941.109347355028</v>
      </c>
      <c r="I39" s="74">
        <v>105917.06091188319</v>
      </c>
      <c r="J39" s="44">
        <v>1248300</v>
      </c>
      <c r="K39" s="75">
        <v>97000.463963607152</v>
      </c>
      <c r="L39" s="71">
        <v>108042.66666666666</v>
      </c>
      <c r="M39" s="53">
        <f t="shared" si="38"/>
        <v>1055.7781593843415</v>
      </c>
      <c r="N39" s="36">
        <f t="shared" si="39"/>
        <v>712.33225211473643</v>
      </c>
      <c r="O39" s="30">
        <f t="shared" si="41"/>
        <v>166000</v>
      </c>
      <c r="P39" s="44">
        <f t="shared" si="32"/>
        <v>112000</v>
      </c>
      <c r="Q39" s="45">
        <v>166</v>
      </c>
      <c r="R39" s="46">
        <v>112</v>
      </c>
      <c r="S39" s="169">
        <f t="shared" si="33"/>
        <v>2232.6566176938245</v>
      </c>
      <c r="T39" s="32">
        <f t="shared" si="34"/>
        <v>351040.6</v>
      </c>
      <c r="U39" s="70">
        <v>7283</v>
      </c>
      <c r="V39" s="65">
        <v>157.22999999999999</v>
      </c>
    </row>
    <row r="40" spans="1:22" s="17" customFormat="1" ht="23.1" customHeight="1" x14ac:dyDescent="0.2">
      <c r="A40" s="116" t="s">
        <v>245</v>
      </c>
      <c r="B40" s="151">
        <v>635</v>
      </c>
      <c r="C40" s="139">
        <v>625</v>
      </c>
      <c r="D40" s="29">
        <f t="shared" si="35"/>
        <v>98177.35</v>
      </c>
      <c r="E40" s="60">
        <f t="shared" si="27"/>
        <v>96631.250000000015</v>
      </c>
      <c r="F40" s="37">
        <f>G40/V40</f>
        <v>641.64458551228358</v>
      </c>
      <c r="G40" s="44">
        <v>99204.669366054179</v>
      </c>
      <c r="H40" s="29">
        <v>98160.730530297995</v>
      </c>
      <c r="I40" s="60">
        <v>106014.50646782176</v>
      </c>
      <c r="J40" s="44">
        <v>859333.33333333337</v>
      </c>
      <c r="K40" s="61">
        <v>99160.833340634112</v>
      </c>
      <c r="L40" s="71">
        <v>100447.31580895964</v>
      </c>
      <c r="M40" s="53">
        <f t="shared" si="38"/>
        <v>1102.7747234978331</v>
      </c>
      <c r="N40" s="36">
        <f t="shared" si="39"/>
        <v>729.5776469827307</v>
      </c>
      <c r="O40" s="30">
        <f t="shared" si="41"/>
        <v>170500</v>
      </c>
      <c r="P40" s="44">
        <f t="shared" si="32"/>
        <v>112800</v>
      </c>
      <c r="Q40" s="45">
        <v>170.5</v>
      </c>
      <c r="R40" s="46">
        <v>112.8</v>
      </c>
      <c r="S40" s="173">
        <f t="shared" si="33"/>
        <v>2441.9545954336713</v>
      </c>
      <c r="T40" s="32">
        <f t="shared" si="34"/>
        <v>377550.6</v>
      </c>
      <c r="U40" s="70">
        <v>7833</v>
      </c>
      <c r="V40" s="65">
        <v>154.61000000000001</v>
      </c>
    </row>
    <row r="41" spans="1:22" s="17" customFormat="1" ht="23.1" customHeight="1" x14ac:dyDescent="0.2">
      <c r="A41" s="116" t="s">
        <v>247</v>
      </c>
      <c r="B41" s="155">
        <v>615</v>
      </c>
      <c r="C41" s="69">
        <v>605</v>
      </c>
      <c r="D41" s="261">
        <f t="shared" si="35"/>
        <v>0</v>
      </c>
      <c r="E41" s="262">
        <f t="shared" si="27"/>
        <v>0</v>
      </c>
      <c r="F41" s="263" t="e">
        <f t="shared" ref="F41" si="42">G41/V41</f>
        <v>#DIV/0!</v>
      </c>
      <c r="G41" s="264"/>
      <c r="H41" s="265"/>
      <c r="I41" s="262"/>
      <c r="J41" s="264"/>
      <c r="K41" s="266"/>
      <c r="L41" s="267"/>
      <c r="M41" s="268" t="e">
        <f t="shared" si="38"/>
        <v>#DIV/0!</v>
      </c>
      <c r="N41" s="269" t="e">
        <f t="shared" si="39"/>
        <v>#DIV/0!</v>
      </c>
      <c r="O41" s="270">
        <f t="shared" si="41"/>
        <v>0</v>
      </c>
      <c r="P41" s="264">
        <f t="shared" si="32"/>
        <v>0</v>
      </c>
      <c r="Q41" s="271"/>
      <c r="R41" s="272"/>
      <c r="S41" s="291"/>
      <c r="T41" s="273">
        <f t="shared" si="34"/>
        <v>0</v>
      </c>
      <c r="U41" s="274"/>
      <c r="V41" s="35"/>
    </row>
    <row r="42" spans="1:22" s="17" customFormat="1" ht="23.1" customHeight="1" thickBot="1" x14ac:dyDescent="0.25">
      <c r="A42" s="178" t="s">
        <v>250</v>
      </c>
      <c r="B42" s="258">
        <v>615</v>
      </c>
      <c r="C42" s="259">
        <v>605</v>
      </c>
      <c r="D42" s="179">
        <f t="shared" si="25"/>
        <v>0</v>
      </c>
      <c r="E42" s="180">
        <f t="shared" si="9"/>
        <v>0</v>
      </c>
      <c r="F42" s="181" t="e">
        <f t="shared" ref="F42" si="43">G42/V42</f>
        <v>#DIV/0!</v>
      </c>
      <c r="G42" s="182"/>
      <c r="H42" s="260"/>
      <c r="I42" s="180"/>
      <c r="J42" s="182"/>
      <c r="K42" s="183"/>
      <c r="L42" s="184"/>
      <c r="M42" s="185" t="e">
        <f t="shared" ref="M42" si="44">O42/V42</f>
        <v>#DIV/0!</v>
      </c>
      <c r="N42" s="186" t="e">
        <f t="shared" si="12"/>
        <v>#DIV/0!</v>
      </c>
      <c r="O42" s="187">
        <f t="shared" ref="O42:P42" si="45">Q42*1000</f>
        <v>0</v>
      </c>
      <c r="P42" s="182">
        <f t="shared" si="45"/>
        <v>0</v>
      </c>
      <c r="Q42" s="188"/>
      <c r="R42" s="189"/>
      <c r="S42" s="190"/>
      <c r="T42" s="191">
        <f t="shared" ref="T42" si="46">U42*0.0482*1000</f>
        <v>0</v>
      </c>
      <c r="U42" s="192"/>
      <c r="V42" s="193"/>
    </row>
    <row r="43" spans="1:22" ht="24" customHeight="1" x14ac:dyDescent="0.3">
      <c r="A43" s="23"/>
      <c r="B43" s="137" t="s">
        <v>190</v>
      </c>
      <c r="C43" s="24"/>
      <c r="D43" s="25"/>
      <c r="E43" s="25"/>
      <c r="F43" s="25"/>
      <c r="G43" s="25"/>
      <c r="Q43" s="24"/>
      <c r="R43" s="128"/>
      <c r="S43" s="129"/>
      <c r="T43" s="129"/>
      <c r="U43" s="129"/>
    </row>
    <row r="44" spans="1:22" ht="19.149999999999999" customHeight="1" x14ac:dyDescent="0.3">
      <c r="B44" s="84"/>
      <c r="C44" s="85" t="s">
        <v>201</v>
      </c>
      <c r="D44" s="86" t="s">
        <v>186</v>
      </c>
      <c r="E44" s="87"/>
      <c r="F44" s="88"/>
      <c r="G44" s="87"/>
      <c r="H44" s="88"/>
      <c r="I44" s="88"/>
      <c r="J44" s="88"/>
      <c r="K44" s="88"/>
      <c r="L44" s="89"/>
      <c r="Q44" s="25"/>
      <c r="S44" s="129"/>
      <c r="T44" s="129"/>
      <c r="U44" s="129"/>
    </row>
    <row r="45" spans="1:22" ht="19.149999999999999" customHeight="1" x14ac:dyDescent="0.3">
      <c r="A45" s="26"/>
      <c r="B45" s="90"/>
      <c r="C45" s="91" t="s">
        <v>202</v>
      </c>
      <c r="D45" s="92" t="s">
        <v>187</v>
      </c>
      <c r="E45" s="25"/>
      <c r="G45" s="25"/>
      <c r="L45" s="93"/>
      <c r="O45" s="27"/>
      <c r="Q45" s="25"/>
      <c r="S45" s="129"/>
      <c r="T45" s="129"/>
      <c r="U45" s="129"/>
    </row>
    <row r="46" spans="1:22" ht="19.149999999999999" customHeight="1" x14ac:dyDescent="0.3">
      <c r="A46" s="26"/>
      <c r="B46" s="90"/>
      <c r="C46" s="91" t="s">
        <v>203</v>
      </c>
      <c r="D46" s="92" t="s">
        <v>209</v>
      </c>
      <c r="E46" s="25"/>
      <c r="G46" s="25"/>
      <c r="L46" s="93"/>
      <c r="O46" s="15" t="s">
        <v>152</v>
      </c>
      <c r="Q46" s="25"/>
      <c r="S46" s="129"/>
      <c r="T46" s="129"/>
      <c r="U46" s="129"/>
    </row>
    <row r="47" spans="1:22" ht="18.75" customHeight="1" x14ac:dyDescent="0.3">
      <c r="A47" s="26"/>
      <c r="B47" s="90"/>
      <c r="C47" s="91" t="s">
        <v>188</v>
      </c>
      <c r="D47" s="92" t="s">
        <v>192</v>
      </c>
      <c r="E47" s="25"/>
      <c r="G47" s="25"/>
      <c r="L47" s="93"/>
      <c r="Q47" s="25"/>
    </row>
    <row r="48" spans="1:22" ht="21.75" customHeight="1" x14ac:dyDescent="0.3">
      <c r="A48" s="28"/>
      <c r="B48" s="90"/>
      <c r="C48" s="91" t="s">
        <v>204</v>
      </c>
      <c r="D48" s="15" t="s">
        <v>208</v>
      </c>
      <c r="L48" s="93"/>
    </row>
    <row r="49" spans="2:12" x14ac:dyDescent="0.3">
      <c r="B49" s="94"/>
      <c r="C49" s="95" t="s">
        <v>205</v>
      </c>
      <c r="D49" s="96" t="s">
        <v>189</v>
      </c>
      <c r="E49" s="96"/>
      <c r="F49" s="96"/>
      <c r="G49" s="96"/>
      <c r="H49" s="96"/>
      <c r="I49" s="96"/>
      <c r="J49" s="96"/>
      <c r="K49" s="96"/>
      <c r="L49" s="97"/>
    </row>
  </sheetData>
  <mergeCells count="18">
    <mergeCell ref="A1:V1"/>
    <mergeCell ref="B6:E6"/>
    <mergeCell ref="F6:L6"/>
    <mergeCell ref="M6:R6"/>
    <mergeCell ref="S6:U6"/>
    <mergeCell ref="V6:V8"/>
    <mergeCell ref="B7:E7"/>
    <mergeCell ref="F7:L7"/>
    <mergeCell ref="M7:R7"/>
    <mergeCell ref="S7:U7"/>
    <mergeCell ref="F8:G8"/>
    <mergeCell ref="S8:U8"/>
    <mergeCell ref="Q9:R9"/>
    <mergeCell ref="B9:C9"/>
    <mergeCell ref="D9:E9"/>
    <mergeCell ref="H9:L9"/>
    <mergeCell ref="M9:N9"/>
    <mergeCell ref="O9:P9"/>
  </mergeCells>
  <phoneticPr fontId="21"/>
  <printOptions horizontalCentered="1"/>
  <pageMargins left="0.47244094488188981" right="0.39370078740157483" top="0.47244094488188981" bottom="0.47244094488188981" header="0" footer="0.59055118110236227"/>
  <pageSetup paperSize="9" scale="53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55" transitionEvaluation="1"/>
  <dimension ref="B1:P178"/>
  <sheetViews>
    <sheetView topLeftCell="A155" zoomScale="80" zoomScaleNormal="80" zoomScaleSheetLayoutView="55" workbookViewId="0">
      <selection activeCell="L171" sqref="L171"/>
    </sheetView>
  </sheetViews>
  <sheetFormatPr defaultColWidth="10.59765625" defaultRowHeight="17.25" x14ac:dyDescent="0.2"/>
  <cols>
    <col min="1" max="1" width="2.69921875" style="1" customWidth="1"/>
    <col min="2" max="2" width="10.69921875" style="1" customWidth="1"/>
    <col min="3" max="6" width="9.69921875" style="1" customWidth="1"/>
    <col min="7" max="7" width="2.69921875" style="1" customWidth="1"/>
    <col min="8" max="8" width="9.69921875" style="1" customWidth="1"/>
    <col min="9" max="10" width="8.69921875" style="1" customWidth="1"/>
    <col min="11" max="11" width="9.69921875" style="1" customWidth="1"/>
    <col min="12" max="13" width="8" style="1" customWidth="1"/>
    <col min="14" max="17" width="8.69921875" style="1" customWidth="1"/>
    <col min="18" max="19" width="7.69921875" style="1" customWidth="1"/>
    <col min="20" max="22" width="8.69921875" style="1" customWidth="1"/>
    <col min="23" max="23" width="9.19921875" style="1" customWidth="1"/>
    <col min="24" max="24" width="10.59765625" style="1"/>
    <col min="25" max="25" width="14.59765625" style="1" customWidth="1"/>
    <col min="26" max="31" width="10.59765625" style="1"/>
    <col min="32" max="32" width="12.3984375" style="1" bestFit="1" customWidth="1"/>
    <col min="33" max="16384" width="10.59765625" style="1"/>
  </cols>
  <sheetData>
    <row r="1" spans="2:16" ht="19.5" x14ac:dyDescent="0.3">
      <c r="B1" s="313" t="s">
        <v>13</v>
      </c>
      <c r="C1" s="313"/>
      <c r="D1" s="313"/>
      <c r="E1" s="313"/>
      <c r="F1" s="313"/>
      <c r="G1" s="313"/>
      <c r="H1" s="313"/>
      <c r="I1" s="136"/>
      <c r="J1" s="3"/>
      <c r="K1" s="3"/>
    </row>
    <row r="2" spans="2:16" ht="18" x14ac:dyDescent="0.25">
      <c r="B2" s="4"/>
      <c r="C2" s="134" t="s">
        <v>91</v>
      </c>
      <c r="D2" s="132" t="s">
        <v>2</v>
      </c>
      <c r="E2" s="133" t="s">
        <v>197</v>
      </c>
      <c r="F2" s="133" t="s">
        <v>198</v>
      </c>
      <c r="G2" s="132"/>
      <c r="H2" s="132" t="s">
        <v>196</v>
      </c>
      <c r="P2" s="2"/>
    </row>
    <row r="3" spans="2:16" hidden="1" x14ac:dyDescent="0.2">
      <c r="B3" s="135" t="s">
        <v>14</v>
      </c>
      <c r="C3" s="5">
        <v>67147.850000000006</v>
      </c>
      <c r="D3" s="5">
        <v>73815</v>
      </c>
      <c r="E3" s="5">
        <v>132000</v>
      </c>
      <c r="F3" s="5">
        <v>97000</v>
      </c>
      <c r="G3" s="5"/>
      <c r="H3" s="5">
        <v>315806.40000000002</v>
      </c>
    </row>
    <row r="4" spans="2:16" hidden="1" x14ac:dyDescent="0.2">
      <c r="B4" s="135" t="s">
        <v>18</v>
      </c>
      <c r="C4" s="5">
        <v>69199.199999999997</v>
      </c>
      <c r="D4" s="5">
        <v>70936</v>
      </c>
      <c r="E4" s="5">
        <v>122000</v>
      </c>
      <c r="F4" s="5">
        <v>88000</v>
      </c>
      <c r="G4" s="5"/>
      <c r="H4" s="5">
        <v>318264.59999999998</v>
      </c>
    </row>
    <row r="5" spans="2:16" hidden="1" x14ac:dyDescent="0.2">
      <c r="B5" s="135" t="s">
        <v>19</v>
      </c>
      <c r="C5" s="5">
        <v>73229.850000000006</v>
      </c>
      <c r="D5" s="5">
        <v>75938</v>
      </c>
      <c r="E5" s="5">
        <v>122000</v>
      </c>
      <c r="F5" s="5">
        <v>92000</v>
      </c>
      <c r="G5" s="5"/>
      <c r="H5" s="5">
        <v>319132.2</v>
      </c>
    </row>
    <row r="6" spans="2:16" hidden="1" x14ac:dyDescent="0.2">
      <c r="B6" s="135" t="s">
        <v>20</v>
      </c>
      <c r="C6" s="5">
        <v>79025.899999999994</v>
      </c>
      <c r="D6" s="5">
        <v>78568</v>
      </c>
      <c r="E6" s="5">
        <v>128000</v>
      </c>
      <c r="F6" s="5">
        <v>92000</v>
      </c>
      <c r="G6" s="5"/>
      <c r="H6" s="5">
        <v>319276.79999999999</v>
      </c>
    </row>
    <row r="7" spans="2:16" hidden="1" x14ac:dyDescent="0.2">
      <c r="B7" s="135" t="s">
        <v>21</v>
      </c>
      <c r="C7" s="5">
        <v>72045.5</v>
      </c>
      <c r="D7" s="5">
        <v>78357</v>
      </c>
      <c r="E7" s="5">
        <v>132000</v>
      </c>
      <c r="F7" s="5">
        <v>95000</v>
      </c>
      <c r="G7" s="5"/>
      <c r="H7" s="5">
        <v>319421.40000000002</v>
      </c>
    </row>
    <row r="8" spans="2:16" hidden="1" x14ac:dyDescent="0.2">
      <c r="B8" s="135" t="s">
        <v>22</v>
      </c>
      <c r="C8" s="5">
        <v>67150.700000000012</v>
      </c>
      <c r="D8" s="5">
        <v>73152</v>
      </c>
      <c r="E8" s="5">
        <v>120000</v>
      </c>
      <c r="F8" s="5">
        <v>83000</v>
      </c>
      <c r="G8" s="5"/>
      <c r="H8" s="5">
        <v>319566</v>
      </c>
    </row>
    <row r="9" spans="2:16" hidden="1" x14ac:dyDescent="0.2">
      <c r="B9" s="135" t="s">
        <v>23</v>
      </c>
      <c r="C9" s="5">
        <v>66985.399999999994</v>
      </c>
      <c r="D9" s="5">
        <v>69117</v>
      </c>
      <c r="E9" s="5">
        <v>121000</v>
      </c>
      <c r="F9" s="5">
        <v>84000</v>
      </c>
      <c r="G9" s="5"/>
      <c r="H9" s="5">
        <v>319710.59999999998</v>
      </c>
    </row>
    <row r="10" spans="2:16" hidden="1" x14ac:dyDescent="0.2">
      <c r="B10" s="135" t="s">
        <v>24</v>
      </c>
      <c r="C10" s="5">
        <v>63684.399999999994</v>
      </c>
      <c r="D10" s="5">
        <v>67746</v>
      </c>
      <c r="E10" s="5">
        <v>120300</v>
      </c>
      <c r="F10" s="5">
        <v>83300</v>
      </c>
      <c r="G10" s="5"/>
      <c r="H10" s="5">
        <v>319903.39999999997</v>
      </c>
    </row>
    <row r="11" spans="2:16" hidden="1" x14ac:dyDescent="0.2">
      <c r="B11" s="135" t="s">
        <v>25</v>
      </c>
      <c r="C11" s="5">
        <v>59442.5</v>
      </c>
      <c r="D11" s="5">
        <v>65048</v>
      </c>
      <c r="E11" s="5">
        <v>117000</v>
      </c>
      <c r="F11" s="5">
        <v>83000</v>
      </c>
      <c r="G11" s="5"/>
      <c r="H11" s="5">
        <v>320192.59999999998</v>
      </c>
    </row>
    <row r="12" spans="2:16" hidden="1" x14ac:dyDescent="0.2">
      <c r="B12" s="135" t="s">
        <v>26</v>
      </c>
      <c r="C12" s="5">
        <v>60270.6</v>
      </c>
      <c r="D12" s="5">
        <v>63865</v>
      </c>
      <c r="E12" s="5">
        <v>112000</v>
      </c>
      <c r="F12" s="5">
        <v>82000</v>
      </c>
      <c r="G12" s="5"/>
      <c r="H12" s="5">
        <v>320385.40000000002</v>
      </c>
    </row>
    <row r="13" spans="2:16" hidden="1" x14ac:dyDescent="0.2">
      <c r="B13" s="135" t="s">
        <v>27</v>
      </c>
      <c r="C13" s="5">
        <v>61676.1</v>
      </c>
      <c r="D13" s="5">
        <v>64863</v>
      </c>
      <c r="E13" s="5">
        <v>113000</v>
      </c>
      <c r="F13" s="5">
        <v>82000</v>
      </c>
      <c r="G13" s="5"/>
      <c r="H13" s="5">
        <v>320481.80000000005</v>
      </c>
    </row>
    <row r="14" spans="2:16" hidden="1" x14ac:dyDescent="0.2">
      <c r="B14" s="135" t="s">
        <v>16</v>
      </c>
      <c r="C14" s="5">
        <v>68024</v>
      </c>
      <c r="D14" s="5">
        <v>67547</v>
      </c>
      <c r="E14" s="5">
        <v>115000</v>
      </c>
      <c r="F14" s="5">
        <v>83000</v>
      </c>
      <c r="G14" s="5"/>
      <c r="H14" s="5">
        <v>320433.60000000003</v>
      </c>
    </row>
    <row r="15" spans="2:16" hidden="1" x14ac:dyDescent="0.2">
      <c r="B15" s="135" t="s">
        <v>17</v>
      </c>
      <c r="C15" s="5">
        <v>79058.25</v>
      </c>
      <c r="D15" s="5">
        <v>74958.357048383579</v>
      </c>
      <c r="E15" s="5">
        <v>121000</v>
      </c>
      <c r="F15" s="5">
        <v>88000</v>
      </c>
      <c r="G15" s="5"/>
      <c r="H15" s="5">
        <v>320481.80000000005</v>
      </c>
    </row>
    <row r="16" spans="2:16" hidden="1" x14ac:dyDescent="0.2">
      <c r="B16" s="135" t="s">
        <v>28</v>
      </c>
      <c r="C16" s="5">
        <v>97701.4</v>
      </c>
      <c r="D16" s="5">
        <v>92660</v>
      </c>
      <c r="E16" s="5">
        <v>134000</v>
      </c>
      <c r="F16" s="5">
        <v>98000</v>
      </c>
      <c r="G16" s="5"/>
      <c r="H16" s="5">
        <v>320289</v>
      </c>
    </row>
    <row r="17" spans="2:10" hidden="1" x14ac:dyDescent="0.2">
      <c r="B17" s="135" t="s">
        <v>29</v>
      </c>
      <c r="C17" s="5">
        <v>81762.149999999994</v>
      </c>
      <c r="D17" s="5">
        <v>96918</v>
      </c>
      <c r="E17" s="5">
        <v>156000</v>
      </c>
      <c r="F17" s="5">
        <v>115000</v>
      </c>
      <c r="G17" s="5"/>
      <c r="H17" s="5">
        <v>323566.59999999998</v>
      </c>
    </row>
    <row r="18" spans="2:10" hidden="1" x14ac:dyDescent="0.2">
      <c r="B18" s="135" t="s">
        <v>30</v>
      </c>
      <c r="C18" s="5">
        <v>68558.05</v>
      </c>
      <c r="D18" s="5">
        <v>78449</v>
      </c>
      <c r="E18" s="5">
        <v>146000</v>
      </c>
      <c r="F18" s="5">
        <v>100000</v>
      </c>
      <c r="G18" s="5"/>
      <c r="H18" s="5">
        <v>325639.2</v>
      </c>
    </row>
    <row r="19" spans="2:10" hidden="1" x14ac:dyDescent="0.2">
      <c r="B19" s="135" t="s">
        <v>31</v>
      </c>
      <c r="C19" s="5">
        <v>57272.574999999997</v>
      </c>
      <c r="D19" s="5">
        <v>66539</v>
      </c>
      <c r="E19" s="5">
        <v>119000</v>
      </c>
      <c r="F19" s="5">
        <v>91000</v>
      </c>
      <c r="G19" s="5"/>
      <c r="H19" s="5">
        <v>325783.8</v>
      </c>
    </row>
    <row r="20" spans="2:10" hidden="1" x14ac:dyDescent="0.2">
      <c r="B20" s="135" t="s">
        <v>32</v>
      </c>
      <c r="C20" s="5">
        <v>47513.2</v>
      </c>
      <c r="D20" s="5">
        <v>57171</v>
      </c>
      <c r="E20" s="5">
        <v>119000</v>
      </c>
      <c r="F20" s="5">
        <v>80000</v>
      </c>
      <c r="G20" s="5"/>
      <c r="H20" s="5">
        <v>324916.2</v>
      </c>
    </row>
    <row r="21" spans="2:10" hidden="1" x14ac:dyDescent="0.2">
      <c r="B21" s="135" t="s">
        <v>33</v>
      </c>
      <c r="C21" s="5">
        <v>60829.749999999993</v>
      </c>
      <c r="D21" s="5">
        <v>58463</v>
      </c>
      <c r="E21" s="5">
        <v>111000</v>
      </c>
      <c r="F21" s="5">
        <v>69000</v>
      </c>
      <c r="G21" s="5"/>
      <c r="H21" s="5">
        <v>325157.2</v>
      </c>
    </row>
    <row r="22" spans="2:10" hidden="1" x14ac:dyDescent="0.2">
      <c r="B22" s="135" t="s">
        <v>34</v>
      </c>
      <c r="C22" s="5">
        <v>74603.5</v>
      </c>
      <c r="D22" s="5">
        <v>72612</v>
      </c>
      <c r="E22" s="5">
        <v>127000</v>
      </c>
      <c r="F22" s="5">
        <v>81000</v>
      </c>
      <c r="G22" s="5"/>
      <c r="H22" s="5">
        <v>325205.40000000002</v>
      </c>
      <c r="J22" s="6"/>
    </row>
    <row r="23" spans="2:10" hidden="1" x14ac:dyDescent="0.2">
      <c r="B23" s="135" t="s">
        <v>35</v>
      </c>
      <c r="C23" s="5">
        <v>77908.5</v>
      </c>
      <c r="D23" s="5">
        <v>82304</v>
      </c>
      <c r="E23" s="5">
        <v>143000</v>
      </c>
      <c r="F23" s="5">
        <v>94000</v>
      </c>
      <c r="G23" s="5"/>
      <c r="H23" s="5">
        <v>325205.40000000002</v>
      </c>
      <c r="J23" s="7"/>
    </row>
    <row r="24" spans="2:10" hidden="1" x14ac:dyDescent="0.2">
      <c r="B24" s="135" t="s">
        <v>36</v>
      </c>
      <c r="C24" s="5">
        <v>81436.800000000003</v>
      </c>
      <c r="D24" s="5">
        <v>85955</v>
      </c>
      <c r="E24" s="5">
        <v>147000</v>
      </c>
      <c r="F24" s="5">
        <v>97000</v>
      </c>
      <c r="G24" s="5"/>
      <c r="H24" s="5">
        <v>325253.59999999998</v>
      </c>
      <c r="J24" s="7"/>
    </row>
    <row r="25" spans="2:10" hidden="1" x14ac:dyDescent="0.2">
      <c r="B25" s="135" t="s">
        <v>37</v>
      </c>
      <c r="C25" s="5">
        <v>80663.8</v>
      </c>
      <c r="D25" s="5">
        <v>88587</v>
      </c>
      <c r="E25" s="5">
        <v>149000</v>
      </c>
      <c r="F25" s="5">
        <v>99000</v>
      </c>
      <c r="G25" s="5"/>
      <c r="H25" s="5">
        <v>320240.8</v>
      </c>
      <c r="J25" s="6"/>
    </row>
    <row r="26" spans="2:10" hidden="1" x14ac:dyDescent="0.2">
      <c r="B26" s="135" t="s">
        <v>38</v>
      </c>
      <c r="C26" s="5">
        <v>83161.399999999994</v>
      </c>
      <c r="D26" s="5">
        <v>89434</v>
      </c>
      <c r="E26" s="5">
        <v>149000</v>
      </c>
      <c r="F26" s="5">
        <v>99000</v>
      </c>
      <c r="G26" s="5"/>
      <c r="H26" s="5">
        <v>320433.60000000003</v>
      </c>
      <c r="J26" s="7"/>
    </row>
    <row r="27" spans="2:10" hidden="1" x14ac:dyDescent="0.2">
      <c r="B27" s="135" t="s">
        <v>39</v>
      </c>
      <c r="C27" s="5">
        <v>83246.8</v>
      </c>
      <c r="D27" s="5">
        <v>90085</v>
      </c>
      <c r="E27" s="5">
        <v>151000</v>
      </c>
      <c r="F27" s="5">
        <v>103000</v>
      </c>
      <c r="G27" s="5"/>
      <c r="H27" s="5">
        <v>320530</v>
      </c>
      <c r="J27" s="7"/>
    </row>
    <row r="28" spans="2:10" hidden="1" x14ac:dyDescent="0.2">
      <c r="B28" s="135" t="s">
        <v>40</v>
      </c>
      <c r="C28" s="5">
        <v>84201.599999999991</v>
      </c>
      <c r="D28" s="5">
        <v>90016</v>
      </c>
      <c r="E28" s="5">
        <v>151000</v>
      </c>
      <c r="F28" s="5">
        <v>103000</v>
      </c>
      <c r="G28" s="5"/>
      <c r="H28" s="5">
        <v>320819.20000000001</v>
      </c>
    </row>
    <row r="29" spans="2:10" hidden="1" x14ac:dyDescent="0.2">
      <c r="B29" s="135" t="s">
        <v>41</v>
      </c>
      <c r="C29" s="5">
        <v>77918.75</v>
      </c>
      <c r="D29" s="5">
        <v>88237</v>
      </c>
      <c r="E29" s="5">
        <v>146000</v>
      </c>
      <c r="F29" s="5">
        <v>100000</v>
      </c>
      <c r="G29" s="5"/>
      <c r="H29" s="5">
        <v>320819.20000000001</v>
      </c>
    </row>
    <row r="30" spans="2:10" hidden="1" x14ac:dyDescent="0.2">
      <c r="B30" s="135" t="s">
        <v>42</v>
      </c>
      <c r="C30" s="5">
        <v>75001.700000000012</v>
      </c>
      <c r="D30" s="5">
        <v>83193</v>
      </c>
      <c r="E30" s="5">
        <v>140000</v>
      </c>
      <c r="F30" s="5">
        <v>96000</v>
      </c>
      <c r="G30" s="5"/>
      <c r="H30" s="5">
        <v>321204.8</v>
      </c>
    </row>
    <row r="31" spans="2:10" hidden="1" x14ac:dyDescent="0.2">
      <c r="B31" s="135" t="s">
        <v>43</v>
      </c>
      <c r="C31" s="5">
        <v>75659.099999999991</v>
      </c>
      <c r="D31" s="5">
        <v>82230</v>
      </c>
      <c r="E31" s="5">
        <v>140000</v>
      </c>
      <c r="F31" s="5">
        <v>96000</v>
      </c>
      <c r="G31" s="5"/>
      <c r="H31" s="5">
        <v>321204.8</v>
      </c>
    </row>
    <row r="32" spans="2:10" hidden="1" x14ac:dyDescent="0.2">
      <c r="B32" s="135" t="s">
        <v>44</v>
      </c>
      <c r="C32" s="5">
        <v>78259.375</v>
      </c>
      <c r="D32" s="5">
        <v>81478</v>
      </c>
      <c r="E32" s="5">
        <v>164600</v>
      </c>
      <c r="F32" s="5">
        <v>99400</v>
      </c>
      <c r="G32" s="5"/>
      <c r="H32" s="5">
        <v>321204.8</v>
      </c>
    </row>
    <row r="33" spans="2:10" hidden="1" x14ac:dyDescent="0.2">
      <c r="B33" s="135" t="s">
        <v>45</v>
      </c>
      <c r="C33" s="5">
        <v>80720.800000000003</v>
      </c>
      <c r="D33" s="5">
        <v>85227</v>
      </c>
      <c r="E33" s="5">
        <v>146200</v>
      </c>
      <c r="F33" s="5">
        <v>99400</v>
      </c>
      <c r="G33" s="5"/>
      <c r="H33" s="5">
        <v>321542.19999999995</v>
      </c>
    </row>
    <row r="34" spans="2:10" hidden="1" x14ac:dyDescent="0.2">
      <c r="B34" s="135" t="s">
        <v>46</v>
      </c>
      <c r="C34" s="5">
        <v>85206.375</v>
      </c>
      <c r="D34" s="5">
        <v>87237</v>
      </c>
      <c r="E34" s="5">
        <v>147000</v>
      </c>
      <c r="F34" s="5">
        <v>101000</v>
      </c>
      <c r="G34" s="5"/>
      <c r="H34" s="5">
        <v>318553.80000000005</v>
      </c>
      <c r="J34" s="6"/>
    </row>
    <row r="35" spans="2:10" hidden="1" x14ac:dyDescent="0.2">
      <c r="B35" s="135" t="s">
        <v>47</v>
      </c>
      <c r="C35" s="5">
        <v>82072.149999999994</v>
      </c>
      <c r="D35" s="5">
        <v>88103</v>
      </c>
      <c r="E35" s="5">
        <v>148000</v>
      </c>
      <c r="F35" s="5">
        <v>103000</v>
      </c>
      <c r="G35" s="5"/>
      <c r="H35" s="5">
        <v>321831.39999999997</v>
      </c>
      <c r="J35" s="7"/>
    </row>
    <row r="36" spans="2:10" hidden="1" x14ac:dyDescent="0.2">
      <c r="B36" s="135" t="s">
        <v>48</v>
      </c>
      <c r="C36" s="5">
        <v>88112.75</v>
      </c>
      <c r="D36" s="5">
        <v>90464</v>
      </c>
      <c r="E36" s="5">
        <v>148000</v>
      </c>
      <c r="F36" s="5">
        <v>103000</v>
      </c>
      <c r="G36" s="5"/>
      <c r="H36" s="5">
        <v>321686.8</v>
      </c>
      <c r="J36" s="7"/>
    </row>
    <row r="37" spans="2:10" hidden="1" x14ac:dyDescent="0.2">
      <c r="B37" s="135" t="s">
        <v>49</v>
      </c>
      <c r="C37" s="5">
        <v>118563.375</v>
      </c>
      <c r="D37" s="5">
        <v>100828</v>
      </c>
      <c r="E37" s="5">
        <v>163000</v>
      </c>
      <c r="F37" s="5">
        <v>123000</v>
      </c>
      <c r="G37" s="5"/>
      <c r="H37" s="5">
        <v>323518.39999999997</v>
      </c>
      <c r="J37" s="6"/>
    </row>
    <row r="38" spans="2:10" hidden="1" x14ac:dyDescent="0.2">
      <c r="B38" s="135" t="s">
        <v>50</v>
      </c>
      <c r="C38" s="5">
        <v>106097.95000000001</v>
      </c>
      <c r="D38" s="5">
        <v>114369</v>
      </c>
      <c r="E38" s="5">
        <v>174000</v>
      </c>
      <c r="F38" s="5">
        <v>132000</v>
      </c>
      <c r="G38" s="5"/>
      <c r="H38" s="5">
        <v>328627.59999999998</v>
      </c>
      <c r="J38" s="7"/>
    </row>
    <row r="39" spans="2:10" hidden="1" x14ac:dyDescent="0.2">
      <c r="B39" s="135" t="s">
        <v>51</v>
      </c>
      <c r="C39" s="5">
        <v>99706.3</v>
      </c>
      <c r="D39" s="5">
        <v>107017</v>
      </c>
      <c r="E39" s="5">
        <v>168000</v>
      </c>
      <c r="F39" s="5">
        <v>119000</v>
      </c>
      <c r="G39" s="5"/>
      <c r="H39" s="5">
        <v>330748.40000000002</v>
      </c>
    </row>
    <row r="40" spans="2:10" hidden="1" x14ac:dyDescent="0.2">
      <c r="B40" s="135" t="s">
        <v>52</v>
      </c>
      <c r="C40" s="5">
        <v>88233.75</v>
      </c>
      <c r="D40" s="5">
        <v>98483</v>
      </c>
      <c r="E40" s="5">
        <v>158000</v>
      </c>
      <c r="F40" s="5">
        <v>109000</v>
      </c>
      <c r="G40" s="5"/>
      <c r="H40" s="5">
        <v>330989.39999999997</v>
      </c>
    </row>
    <row r="41" spans="2:10" hidden="1" x14ac:dyDescent="0.2">
      <c r="B41" s="135" t="s">
        <v>53</v>
      </c>
      <c r="C41" s="5">
        <v>82679.925000000003</v>
      </c>
      <c r="D41" s="5">
        <v>90597</v>
      </c>
      <c r="E41" s="5">
        <v>148000</v>
      </c>
      <c r="F41" s="5">
        <v>103000</v>
      </c>
      <c r="G41" s="5"/>
      <c r="H41" s="5">
        <v>332724.60000000003</v>
      </c>
    </row>
    <row r="42" spans="2:10" hidden="1" x14ac:dyDescent="0.2">
      <c r="B42" s="135" t="s">
        <v>54</v>
      </c>
      <c r="C42" s="5">
        <v>83474.925000000003</v>
      </c>
      <c r="D42" s="5">
        <v>87905</v>
      </c>
      <c r="E42" s="5">
        <v>146600</v>
      </c>
      <c r="F42" s="5">
        <v>100800</v>
      </c>
      <c r="G42" s="5"/>
      <c r="H42" s="5">
        <v>343328.6</v>
      </c>
    </row>
    <row r="43" spans="2:10" hidden="1" x14ac:dyDescent="0.2">
      <c r="B43" s="135" t="s">
        <v>55</v>
      </c>
      <c r="C43" s="5">
        <v>85144.95</v>
      </c>
      <c r="D43" s="5">
        <v>90975</v>
      </c>
      <c r="E43" s="5">
        <v>149000</v>
      </c>
      <c r="F43" s="5">
        <v>100000</v>
      </c>
      <c r="G43" s="5"/>
      <c r="H43" s="5">
        <v>343376.8</v>
      </c>
    </row>
    <row r="44" spans="2:10" hidden="1" x14ac:dyDescent="0.2">
      <c r="B44" s="135" t="s">
        <v>56</v>
      </c>
      <c r="C44" s="5">
        <v>84435.9</v>
      </c>
      <c r="D44" s="5">
        <v>90660</v>
      </c>
      <c r="E44" s="5">
        <v>150000</v>
      </c>
      <c r="F44" s="5">
        <v>101000</v>
      </c>
      <c r="G44" s="5"/>
      <c r="H44" s="5">
        <v>343376.8</v>
      </c>
    </row>
    <row r="45" spans="2:10" hidden="1" x14ac:dyDescent="0.2">
      <c r="B45" s="135" t="s">
        <v>57</v>
      </c>
      <c r="C45" s="5">
        <v>80722.200000000012</v>
      </c>
      <c r="D45" s="5">
        <v>88947</v>
      </c>
      <c r="E45" s="5">
        <v>147000</v>
      </c>
      <c r="F45" s="5">
        <v>99000</v>
      </c>
      <c r="G45" s="5"/>
      <c r="H45" s="5">
        <v>343280.39999999997</v>
      </c>
    </row>
    <row r="46" spans="2:10" hidden="1" x14ac:dyDescent="0.2">
      <c r="B46" s="135" t="s">
        <v>58</v>
      </c>
      <c r="C46" s="5">
        <v>80210.25</v>
      </c>
      <c r="D46" s="5">
        <v>88578</v>
      </c>
      <c r="E46" s="5">
        <v>144000</v>
      </c>
      <c r="F46" s="5">
        <v>98000</v>
      </c>
      <c r="G46" s="5"/>
      <c r="H46" s="5">
        <v>343232.19999999995</v>
      </c>
      <c r="J46" s="6"/>
    </row>
    <row r="47" spans="2:10" hidden="1" x14ac:dyDescent="0.2">
      <c r="B47" s="135" t="s">
        <v>59</v>
      </c>
      <c r="C47" s="5">
        <v>81202.5</v>
      </c>
      <c r="D47" s="5">
        <v>88045</v>
      </c>
      <c r="E47" s="5">
        <v>142800</v>
      </c>
      <c r="F47" s="5">
        <v>95200</v>
      </c>
      <c r="G47" s="5"/>
      <c r="H47" s="5">
        <v>343087.60000000003</v>
      </c>
      <c r="J47" s="7"/>
    </row>
    <row r="48" spans="2:10" hidden="1" x14ac:dyDescent="0.2">
      <c r="B48" s="135" t="s">
        <v>60</v>
      </c>
      <c r="C48" s="5">
        <v>67348.600000000006</v>
      </c>
      <c r="D48" s="5">
        <v>84781</v>
      </c>
      <c r="E48" s="5">
        <v>138000</v>
      </c>
      <c r="F48" s="5">
        <v>88000</v>
      </c>
      <c r="G48" s="5"/>
      <c r="H48" s="5">
        <v>343039.4</v>
      </c>
      <c r="J48" s="7"/>
    </row>
    <row r="49" spans="2:10" hidden="1" x14ac:dyDescent="0.2">
      <c r="B49" s="135" t="s">
        <v>61</v>
      </c>
      <c r="C49" s="5">
        <v>66326.399999999994</v>
      </c>
      <c r="D49" s="5">
        <v>79243</v>
      </c>
      <c r="E49" s="5">
        <v>133000</v>
      </c>
      <c r="F49" s="5">
        <v>82000</v>
      </c>
      <c r="G49" s="5"/>
      <c r="H49" s="5">
        <v>345497.59999999998</v>
      </c>
      <c r="J49" s="6"/>
    </row>
    <row r="50" spans="2:10" hidden="1" x14ac:dyDescent="0.2">
      <c r="B50" s="135" t="s">
        <v>62</v>
      </c>
      <c r="C50" s="5">
        <v>53382.275000000001</v>
      </c>
      <c r="D50" s="5">
        <v>68606</v>
      </c>
      <c r="E50" s="5">
        <v>123500</v>
      </c>
      <c r="F50" s="5">
        <v>75750</v>
      </c>
      <c r="G50" s="5"/>
      <c r="H50" s="5">
        <v>314649.60000000003</v>
      </c>
      <c r="J50" s="7"/>
    </row>
    <row r="51" spans="2:10" hidden="1" x14ac:dyDescent="0.2">
      <c r="B51" s="135" t="s">
        <v>63</v>
      </c>
      <c r="C51" s="5">
        <v>54888.600000000006</v>
      </c>
      <c r="D51" s="5">
        <v>60394</v>
      </c>
      <c r="E51" s="5">
        <v>119000</v>
      </c>
      <c r="F51" s="5">
        <v>72000</v>
      </c>
      <c r="G51" s="5"/>
      <c r="H51" s="5">
        <v>308239</v>
      </c>
    </row>
    <row r="52" spans="2:10" hidden="1" x14ac:dyDescent="0.2">
      <c r="B52" s="135" t="s">
        <v>64</v>
      </c>
      <c r="C52" s="5">
        <v>57518.399999999994</v>
      </c>
      <c r="D52" s="5">
        <v>63760</v>
      </c>
      <c r="E52" s="5">
        <v>124000</v>
      </c>
      <c r="F52" s="5">
        <v>72000</v>
      </c>
      <c r="G52" s="5"/>
      <c r="H52" s="5">
        <v>308239</v>
      </c>
    </row>
    <row r="53" spans="2:10" hidden="1" x14ac:dyDescent="0.2">
      <c r="B53" s="135" t="s">
        <v>65</v>
      </c>
      <c r="C53" s="5">
        <v>55753.5</v>
      </c>
      <c r="D53" s="5">
        <v>63896</v>
      </c>
      <c r="E53" s="5">
        <v>126000</v>
      </c>
      <c r="F53" s="5">
        <v>72000</v>
      </c>
      <c r="G53" s="5"/>
      <c r="H53" s="5">
        <v>308239</v>
      </c>
    </row>
    <row r="54" spans="2:10" hidden="1" x14ac:dyDescent="0.2">
      <c r="B54" s="135" t="s">
        <v>66</v>
      </c>
      <c r="C54" s="5">
        <v>56146.2</v>
      </c>
      <c r="D54" s="5">
        <v>62128</v>
      </c>
      <c r="E54" s="5">
        <v>123600</v>
      </c>
      <c r="F54" s="5">
        <v>71200</v>
      </c>
      <c r="G54" s="5"/>
      <c r="H54" s="5">
        <v>308239</v>
      </c>
    </row>
    <row r="55" spans="2:10" hidden="1" x14ac:dyDescent="0.2">
      <c r="B55" s="135" t="s">
        <v>67</v>
      </c>
      <c r="C55" s="5">
        <v>51946.375</v>
      </c>
      <c r="D55" s="5">
        <v>62495</v>
      </c>
      <c r="E55" s="5">
        <v>121000</v>
      </c>
      <c r="F55" s="5">
        <v>70000</v>
      </c>
      <c r="G55" s="5"/>
      <c r="H55" s="5">
        <v>308239</v>
      </c>
      <c r="J55" s="7"/>
    </row>
    <row r="56" spans="2:10" hidden="1" x14ac:dyDescent="0.2">
      <c r="B56" s="135" t="s">
        <v>68</v>
      </c>
      <c r="C56" s="5">
        <v>50446.400000000001</v>
      </c>
      <c r="D56" s="5">
        <v>57635</v>
      </c>
      <c r="E56" s="5">
        <v>119000</v>
      </c>
      <c r="F56" s="5">
        <v>69000</v>
      </c>
      <c r="G56" s="5"/>
      <c r="H56" s="5">
        <v>308239</v>
      </c>
      <c r="J56" s="7"/>
    </row>
    <row r="57" spans="2:10" hidden="1" x14ac:dyDescent="0.2">
      <c r="B57" s="135" t="s">
        <v>69</v>
      </c>
      <c r="C57" s="5">
        <v>47487.375</v>
      </c>
      <c r="D57" s="5">
        <v>56928</v>
      </c>
      <c r="E57" s="5">
        <v>117000</v>
      </c>
      <c r="F57" s="5">
        <v>67000</v>
      </c>
      <c r="G57" s="5"/>
      <c r="H57" s="5">
        <v>308239</v>
      </c>
      <c r="J57" s="7"/>
    </row>
    <row r="58" spans="2:10" hidden="1" x14ac:dyDescent="0.2">
      <c r="B58" s="135" t="s">
        <v>70</v>
      </c>
      <c r="C58" s="5">
        <v>39923.4</v>
      </c>
      <c r="D58" s="5">
        <v>51215</v>
      </c>
      <c r="E58" s="5">
        <v>111000</v>
      </c>
      <c r="F58" s="5">
        <v>61000</v>
      </c>
      <c r="G58" s="5"/>
      <c r="H58" s="5">
        <v>305009.59999999998</v>
      </c>
      <c r="J58" s="6"/>
    </row>
    <row r="59" spans="2:10" hidden="1" x14ac:dyDescent="0.2">
      <c r="B59" s="135" t="s">
        <v>71</v>
      </c>
      <c r="C59" s="5">
        <v>43496.375</v>
      </c>
      <c r="D59" s="5">
        <v>49017</v>
      </c>
      <c r="E59" s="5">
        <v>108000</v>
      </c>
      <c r="F59" s="5">
        <v>57000</v>
      </c>
      <c r="G59" s="5"/>
      <c r="H59" s="5">
        <v>301780.19999999995</v>
      </c>
      <c r="J59" s="7"/>
    </row>
    <row r="60" spans="2:10" hidden="1" x14ac:dyDescent="0.2">
      <c r="B60" s="135" t="s">
        <v>72</v>
      </c>
      <c r="C60" s="5">
        <v>50302.149999999994</v>
      </c>
      <c r="D60" s="5">
        <v>52883</v>
      </c>
      <c r="E60" s="5">
        <v>113000</v>
      </c>
      <c r="F60" s="5">
        <v>62000</v>
      </c>
      <c r="G60" s="5"/>
      <c r="H60" s="5">
        <v>301780.19999999995</v>
      </c>
      <c r="J60" s="7"/>
    </row>
    <row r="61" spans="2:10" hidden="1" x14ac:dyDescent="0.2">
      <c r="B61" s="135" t="s">
        <v>74</v>
      </c>
      <c r="C61" s="5">
        <v>57348.225000000006</v>
      </c>
      <c r="D61" s="5">
        <v>56142</v>
      </c>
      <c r="E61" s="5">
        <v>113000</v>
      </c>
      <c r="F61" s="5">
        <v>62000</v>
      </c>
      <c r="G61" s="5"/>
      <c r="H61" s="5">
        <v>333929.59999999998</v>
      </c>
      <c r="J61" s="6"/>
    </row>
    <row r="62" spans="2:10" x14ac:dyDescent="0.2">
      <c r="B62" s="135" t="s">
        <v>73</v>
      </c>
      <c r="C62" s="5">
        <v>43949.324999999997</v>
      </c>
      <c r="D62" s="5">
        <v>54556</v>
      </c>
      <c r="E62" s="5">
        <v>110000</v>
      </c>
      <c r="F62" s="5">
        <v>59000</v>
      </c>
      <c r="G62" s="5"/>
      <c r="H62" s="5">
        <v>333929.59999999998</v>
      </c>
      <c r="J62" s="7"/>
    </row>
    <row r="63" spans="2:10" x14ac:dyDescent="0.2">
      <c r="B63" s="135" t="s">
        <v>76</v>
      </c>
      <c r="C63" s="5">
        <v>35229</v>
      </c>
      <c r="D63" s="5">
        <v>43837</v>
      </c>
      <c r="E63" s="5">
        <v>101000</v>
      </c>
      <c r="F63" s="5">
        <v>50000</v>
      </c>
      <c r="G63" s="5"/>
      <c r="H63" s="5">
        <v>333930</v>
      </c>
      <c r="J63" s="7"/>
    </row>
    <row r="64" spans="2:10" x14ac:dyDescent="0.2">
      <c r="B64" s="135" t="s">
        <v>77</v>
      </c>
      <c r="C64" s="5">
        <v>34507.699999999997</v>
      </c>
      <c r="D64" s="5">
        <v>38056</v>
      </c>
      <c r="E64" s="5">
        <v>100000</v>
      </c>
      <c r="F64" s="5">
        <v>49000</v>
      </c>
      <c r="G64" s="5"/>
      <c r="H64" s="5">
        <v>333929.59999999998</v>
      </c>
      <c r="J64" s="7"/>
    </row>
    <row r="65" spans="2:10" x14ac:dyDescent="0.2">
      <c r="B65" s="135" t="s">
        <v>78</v>
      </c>
      <c r="C65" s="5">
        <v>37275.449999999997</v>
      </c>
      <c r="D65" s="5">
        <v>39660</v>
      </c>
      <c r="E65" s="5">
        <v>101000</v>
      </c>
      <c r="F65" s="5">
        <v>50000</v>
      </c>
      <c r="G65" s="5"/>
      <c r="H65" s="5">
        <v>333929.59999999998</v>
      </c>
      <c r="J65" s="7"/>
    </row>
    <row r="66" spans="2:10" x14ac:dyDescent="0.2">
      <c r="B66" s="135" t="s">
        <v>79</v>
      </c>
      <c r="C66" s="5">
        <v>38394.300000000003</v>
      </c>
      <c r="D66" s="5">
        <v>40100</v>
      </c>
      <c r="E66" s="5">
        <v>102000</v>
      </c>
      <c r="F66" s="5">
        <v>52000</v>
      </c>
      <c r="G66" s="5"/>
      <c r="H66" s="5">
        <v>333929.59999999998</v>
      </c>
      <c r="J66" s="7"/>
    </row>
    <row r="67" spans="2:10" x14ac:dyDescent="0.2">
      <c r="B67" s="135" t="s">
        <v>80</v>
      </c>
      <c r="C67" s="5">
        <v>37275.449999999997</v>
      </c>
      <c r="D67" s="5">
        <v>39863</v>
      </c>
      <c r="E67" s="5">
        <v>102000</v>
      </c>
      <c r="F67" s="5">
        <v>53000</v>
      </c>
      <c r="G67" s="5"/>
      <c r="H67" s="5">
        <v>333929.59999999998</v>
      </c>
      <c r="J67" s="7"/>
    </row>
    <row r="68" spans="2:10" x14ac:dyDescent="0.2">
      <c r="B68" s="135" t="s">
        <v>81</v>
      </c>
      <c r="C68" s="5">
        <v>31181.699999999997</v>
      </c>
      <c r="D68" s="5">
        <v>38052</v>
      </c>
      <c r="E68" s="5">
        <v>99200</v>
      </c>
      <c r="F68" s="5">
        <v>48000</v>
      </c>
      <c r="G68" s="5"/>
      <c r="H68" s="5">
        <v>333929.59999999998</v>
      </c>
      <c r="J68" s="7"/>
    </row>
    <row r="69" spans="2:10" x14ac:dyDescent="0.2">
      <c r="B69" s="135" t="s">
        <v>82</v>
      </c>
      <c r="C69" s="5">
        <v>29713.125</v>
      </c>
      <c r="D69" s="5">
        <v>35299</v>
      </c>
      <c r="E69" s="5">
        <v>96000</v>
      </c>
      <c r="F69" s="5">
        <v>44000</v>
      </c>
      <c r="G69" s="5"/>
      <c r="H69" s="5">
        <v>333929.59999999998</v>
      </c>
      <c r="J69" s="7"/>
    </row>
    <row r="70" spans="2:10" x14ac:dyDescent="0.2">
      <c r="B70" s="135" t="s">
        <v>83</v>
      </c>
      <c r="C70" s="5">
        <v>31325.025000000001</v>
      </c>
      <c r="D70" s="5">
        <v>35218</v>
      </c>
      <c r="E70" s="5">
        <v>95600</v>
      </c>
      <c r="F70" s="5">
        <v>44800</v>
      </c>
      <c r="G70" s="5"/>
      <c r="H70" s="5">
        <v>333929.59999999998</v>
      </c>
      <c r="J70" s="7"/>
    </row>
    <row r="71" spans="2:10" x14ac:dyDescent="0.2">
      <c r="B71" s="135" t="s">
        <v>84</v>
      </c>
      <c r="C71" s="5">
        <v>36359.100000000006</v>
      </c>
      <c r="D71" s="5">
        <v>36038</v>
      </c>
      <c r="E71" s="5">
        <v>101000</v>
      </c>
      <c r="F71" s="5">
        <v>52000</v>
      </c>
      <c r="G71" s="5"/>
      <c r="H71" s="5">
        <v>333929.59999999998</v>
      </c>
      <c r="J71" s="7"/>
    </row>
    <row r="72" spans="2:10" x14ac:dyDescent="0.2">
      <c r="B72" s="135" t="s">
        <v>85</v>
      </c>
      <c r="C72" s="5">
        <v>43570.85</v>
      </c>
      <c r="D72" s="5">
        <v>41853</v>
      </c>
      <c r="E72" s="5">
        <v>104800</v>
      </c>
      <c r="F72" s="5">
        <v>57300</v>
      </c>
      <c r="G72" s="5"/>
      <c r="H72" s="5">
        <v>333929.59999999998</v>
      </c>
      <c r="J72" s="7"/>
    </row>
    <row r="73" spans="2:10" x14ac:dyDescent="0.2">
      <c r="B73" s="135" t="s">
        <v>86</v>
      </c>
      <c r="C73" s="5">
        <v>45216</v>
      </c>
      <c r="D73" s="5">
        <v>48045</v>
      </c>
      <c r="E73" s="5">
        <v>110000</v>
      </c>
      <c r="F73" s="5">
        <v>61000</v>
      </c>
      <c r="G73" s="5"/>
      <c r="H73" s="5">
        <v>333929.59999999998</v>
      </c>
      <c r="J73" s="7"/>
    </row>
    <row r="74" spans="2:10" x14ac:dyDescent="0.2">
      <c r="B74" s="135" t="s">
        <v>87</v>
      </c>
      <c r="C74" s="5">
        <v>54149.25</v>
      </c>
      <c r="D74" s="5">
        <v>52746</v>
      </c>
      <c r="E74" s="5">
        <v>116000</v>
      </c>
      <c r="F74" s="5">
        <v>67000</v>
      </c>
      <c r="G74" s="5"/>
      <c r="H74" s="5">
        <v>333929.59999999998</v>
      </c>
      <c r="J74" s="7"/>
    </row>
    <row r="75" spans="2:10" x14ac:dyDescent="0.2">
      <c r="B75" s="135" t="s">
        <v>88</v>
      </c>
      <c r="C75" s="5">
        <v>62948.100000000006</v>
      </c>
      <c r="D75" s="5">
        <v>56843</v>
      </c>
      <c r="E75" s="5">
        <v>124000</v>
      </c>
      <c r="F75" s="5">
        <v>78000</v>
      </c>
      <c r="G75" s="5"/>
      <c r="H75" s="5">
        <v>333929.59999999998</v>
      </c>
      <c r="J75" s="7"/>
    </row>
    <row r="76" spans="2:10" x14ac:dyDescent="0.2">
      <c r="B76" s="135" t="s">
        <v>89</v>
      </c>
      <c r="C76" s="5">
        <v>61435.8</v>
      </c>
      <c r="D76" s="5">
        <v>60413</v>
      </c>
      <c r="E76" s="5">
        <v>125000</v>
      </c>
      <c r="F76" s="5">
        <v>83000</v>
      </c>
      <c r="G76" s="5"/>
      <c r="H76" s="5">
        <v>333929.59999999998</v>
      </c>
      <c r="J76" s="7"/>
    </row>
    <row r="77" spans="2:10" x14ac:dyDescent="0.2">
      <c r="B77" s="135" t="s">
        <v>90</v>
      </c>
      <c r="C77" s="5">
        <v>51032.399999999994</v>
      </c>
      <c r="D77" s="5">
        <v>54888</v>
      </c>
      <c r="E77" s="5">
        <v>122000</v>
      </c>
      <c r="F77" s="5">
        <v>78500</v>
      </c>
      <c r="G77" s="5"/>
      <c r="H77" s="5">
        <v>333929.59999999998</v>
      </c>
      <c r="J77" s="7"/>
    </row>
    <row r="78" spans="2:10" x14ac:dyDescent="0.2">
      <c r="B78" s="135" t="s">
        <v>92</v>
      </c>
      <c r="C78" s="5">
        <v>43214</v>
      </c>
      <c r="D78" s="5">
        <v>51625</v>
      </c>
      <c r="E78" s="5">
        <v>114000</v>
      </c>
      <c r="F78" s="5">
        <v>64000</v>
      </c>
      <c r="G78" s="5"/>
      <c r="H78" s="5">
        <v>333929.59999999998</v>
      </c>
      <c r="J78" s="7"/>
    </row>
    <row r="79" spans="2:10" x14ac:dyDescent="0.2">
      <c r="B79" s="135" t="s">
        <v>93</v>
      </c>
      <c r="C79" s="5">
        <v>42966</v>
      </c>
      <c r="D79" s="5">
        <v>47493</v>
      </c>
      <c r="E79" s="5">
        <v>112000</v>
      </c>
      <c r="F79" s="5">
        <v>59000</v>
      </c>
      <c r="G79" s="5"/>
      <c r="H79" s="5">
        <v>333929.59999999998</v>
      </c>
      <c r="J79" s="7"/>
    </row>
    <row r="80" spans="2:10" x14ac:dyDescent="0.2">
      <c r="B80" s="135" t="s">
        <v>94</v>
      </c>
      <c r="C80" s="5">
        <v>39906</v>
      </c>
      <c r="D80" s="5">
        <v>46450</v>
      </c>
      <c r="E80" s="5">
        <v>114000</v>
      </c>
      <c r="F80" s="5">
        <v>61000</v>
      </c>
      <c r="G80" s="5"/>
      <c r="H80" s="5">
        <v>333929.59999999998</v>
      </c>
      <c r="J80" s="7"/>
    </row>
    <row r="81" spans="2:10" x14ac:dyDescent="0.2">
      <c r="B81" s="135" t="s">
        <v>95</v>
      </c>
      <c r="C81" s="5">
        <v>48743</v>
      </c>
      <c r="D81" s="5">
        <v>46811</v>
      </c>
      <c r="E81" s="5">
        <v>114000</v>
      </c>
      <c r="F81" s="5">
        <v>61000</v>
      </c>
      <c r="G81" s="5"/>
      <c r="H81" s="5">
        <v>333929.59999999998</v>
      </c>
      <c r="J81" s="7"/>
    </row>
    <row r="82" spans="2:10" x14ac:dyDescent="0.2">
      <c r="B82" s="135" t="s">
        <v>96</v>
      </c>
      <c r="C82" s="5">
        <v>53645</v>
      </c>
      <c r="D82" s="5">
        <v>51825</v>
      </c>
      <c r="E82" s="5">
        <v>118800</v>
      </c>
      <c r="F82" s="5">
        <v>65800</v>
      </c>
      <c r="G82" s="5"/>
      <c r="H82" s="5">
        <v>333929.59999999998</v>
      </c>
      <c r="J82" s="7"/>
    </row>
    <row r="83" spans="2:10" x14ac:dyDescent="0.2">
      <c r="B83" s="135" t="s">
        <v>97</v>
      </c>
      <c r="C83" s="5">
        <v>64911</v>
      </c>
      <c r="D83" s="5">
        <v>60459</v>
      </c>
      <c r="E83" s="5">
        <v>129000</v>
      </c>
      <c r="F83" s="5">
        <v>74000</v>
      </c>
      <c r="G83" s="5"/>
      <c r="H83" s="5">
        <v>333929.59999999998</v>
      </c>
      <c r="J83" s="7"/>
    </row>
    <row r="84" spans="2:10" x14ac:dyDescent="0.2">
      <c r="B84" s="135" t="s">
        <v>98</v>
      </c>
      <c r="C84" s="5">
        <v>65564</v>
      </c>
      <c r="D84" s="5">
        <v>66626</v>
      </c>
      <c r="E84" s="5">
        <v>135000</v>
      </c>
      <c r="F84" s="5">
        <v>80000</v>
      </c>
      <c r="G84" s="5"/>
      <c r="H84" s="5">
        <v>333929.59999999998</v>
      </c>
      <c r="J84" s="7"/>
    </row>
    <row r="85" spans="2:10" x14ac:dyDescent="0.2">
      <c r="B85" s="135" t="s">
        <v>99</v>
      </c>
      <c r="C85" s="5">
        <v>65204</v>
      </c>
      <c r="D85" s="5">
        <v>68926</v>
      </c>
      <c r="E85" s="5">
        <v>135800</v>
      </c>
      <c r="F85" s="5">
        <v>80000</v>
      </c>
      <c r="G85" s="5"/>
      <c r="H85" s="5">
        <v>333929.59999999998</v>
      </c>
      <c r="J85" s="7"/>
    </row>
    <row r="86" spans="2:10" x14ac:dyDescent="0.2">
      <c r="B86" s="135" t="s">
        <v>100</v>
      </c>
      <c r="C86" s="5">
        <v>65227</v>
      </c>
      <c r="D86" s="5">
        <v>68610</v>
      </c>
      <c r="E86" s="5">
        <v>137000</v>
      </c>
      <c r="F86" s="5">
        <v>79000</v>
      </c>
      <c r="G86" s="5"/>
      <c r="H86" s="5">
        <v>333930</v>
      </c>
      <c r="J86" s="7"/>
    </row>
    <row r="87" spans="2:10" x14ac:dyDescent="0.2">
      <c r="B87" s="135" t="s">
        <v>101</v>
      </c>
      <c r="C87" s="5">
        <v>56304.95</v>
      </c>
      <c r="D87" s="5">
        <v>64704</v>
      </c>
      <c r="E87" s="5">
        <v>132000</v>
      </c>
      <c r="F87" s="5">
        <v>74000</v>
      </c>
      <c r="G87" s="5"/>
      <c r="H87" s="5">
        <v>333929.59999999998</v>
      </c>
      <c r="J87" s="7"/>
    </row>
    <row r="88" spans="2:10" x14ac:dyDescent="0.2">
      <c r="B88" s="135" t="s">
        <v>102</v>
      </c>
      <c r="C88" s="8">
        <v>50349</v>
      </c>
      <c r="D88" s="5">
        <v>57660</v>
      </c>
      <c r="E88" s="5">
        <v>125000</v>
      </c>
      <c r="F88" s="5">
        <v>67000</v>
      </c>
      <c r="G88" s="5"/>
      <c r="H88" s="5">
        <v>333929.59999999998</v>
      </c>
      <c r="J88" s="7"/>
    </row>
    <row r="89" spans="2:10" x14ac:dyDescent="0.2">
      <c r="B89" s="135" t="s">
        <v>103</v>
      </c>
      <c r="C89" s="5">
        <v>50198</v>
      </c>
      <c r="D89" s="5">
        <v>54907</v>
      </c>
      <c r="E89" s="5">
        <v>121000</v>
      </c>
      <c r="F89" s="5">
        <v>64000</v>
      </c>
      <c r="G89" s="5"/>
      <c r="H89" s="5">
        <v>333929.59999999998</v>
      </c>
      <c r="J89" s="7"/>
    </row>
    <row r="90" spans="2:10" x14ac:dyDescent="0.2">
      <c r="B90" s="135" t="s">
        <v>104</v>
      </c>
      <c r="C90" s="5">
        <v>54823</v>
      </c>
      <c r="D90" s="5">
        <v>57804</v>
      </c>
      <c r="E90" s="5">
        <v>123000</v>
      </c>
      <c r="F90" s="5">
        <v>67000</v>
      </c>
      <c r="G90" s="5"/>
      <c r="H90" s="5">
        <v>333929.59999999998</v>
      </c>
      <c r="J90" s="7"/>
    </row>
    <row r="91" spans="2:10" x14ac:dyDescent="0.2">
      <c r="B91" s="135" t="s">
        <v>105</v>
      </c>
      <c r="C91" s="5">
        <v>61494</v>
      </c>
      <c r="D91" s="5">
        <v>62215</v>
      </c>
      <c r="E91" s="5">
        <v>127800</v>
      </c>
      <c r="F91" s="5">
        <v>71800</v>
      </c>
      <c r="G91" s="5"/>
      <c r="H91" s="5">
        <v>333929.59999999998</v>
      </c>
      <c r="J91" s="7"/>
    </row>
    <row r="92" spans="2:10" x14ac:dyDescent="0.2">
      <c r="B92" s="135" t="s">
        <v>106</v>
      </c>
      <c r="C92" s="5">
        <v>62297</v>
      </c>
      <c r="D92" s="5">
        <v>65697</v>
      </c>
      <c r="E92" s="5">
        <v>131000</v>
      </c>
      <c r="F92" s="5">
        <v>77000</v>
      </c>
      <c r="G92" s="5"/>
      <c r="H92" s="5">
        <v>333929.59999999998</v>
      </c>
      <c r="J92" s="7"/>
    </row>
    <row r="93" spans="2:10" x14ac:dyDescent="0.2">
      <c r="B93" s="135" t="s">
        <v>107</v>
      </c>
      <c r="C93" s="5">
        <v>65406</v>
      </c>
      <c r="D93" s="5">
        <v>67420</v>
      </c>
      <c r="E93" s="5">
        <v>134000</v>
      </c>
      <c r="F93" s="5">
        <v>80000</v>
      </c>
      <c r="G93" s="5"/>
      <c r="H93" s="5">
        <v>333929.59999999998</v>
      </c>
      <c r="J93" s="7"/>
    </row>
    <row r="94" spans="2:10" x14ac:dyDescent="0.2">
      <c r="B94" s="135" t="s">
        <v>108</v>
      </c>
      <c r="C94" s="5">
        <v>68623</v>
      </c>
      <c r="D94" s="5">
        <v>69701</v>
      </c>
      <c r="E94" s="5">
        <v>135600</v>
      </c>
      <c r="F94" s="5">
        <v>82600</v>
      </c>
      <c r="G94" s="5"/>
      <c r="H94" s="5">
        <v>333929.59999999998</v>
      </c>
      <c r="J94" s="7"/>
    </row>
    <row r="95" spans="2:10" x14ac:dyDescent="0.2">
      <c r="B95" s="135" t="s">
        <v>109</v>
      </c>
      <c r="C95" s="5">
        <v>73950</v>
      </c>
      <c r="D95" s="5">
        <v>74694</v>
      </c>
      <c r="E95" s="5">
        <v>141000</v>
      </c>
      <c r="F95" s="5">
        <v>87000</v>
      </c>
      <c r="G95" s="5"/>
      <c r="H95" s="5">
        <v>333929.59999999998</v>
      </c>
      <c r="J95" s="7"/>
    </row>
    <row r="96" spans="2:10" x14ac:dyDescent="0.2">
      <c r="B96" s="135" t="s">
        <v>110</v>
      </c>
      <c r="C96" s="5">
        <v>60173</v>
      </c>
      <c r="D96" s="5">
        <v>71521</v>
      </c>
      <c r="E96" s="5">
        <v>138000</v>
      </c>
      <c r="F96" s="5">
        <v>82000</v>
      </c>
      <c r="G96" s="5"/>
      <c r="H96" s="5">
        <v>333929.59999999998</v>
      </c>
      <c r="J96" s="7"/>
    </row>
    <row r="97" spans="2:10" x14ac:dyDescent="0.2">
      <c r="B97" s="135" t="s">
        <v>111</v>
      </c>
      <c r="C97" s="5">
        <v>48650</v>
      </c>
      <c r="D97" s="5">
        <v>60788</v>
      </c>
      <c r="E97" s="5">
        <v>128400</v>
      </c>
      <c r="F97" s="5">
        <v>70800</v>
      </c>
      <c r="G97" s="5"/>
      <c r="H97" s="5">
        <v>333929.59999999998</v>
      </c>
      <c r="J97" s="7"/>
    </row>
    <row r="98" spans="2:10" x14ac:dyDescent="0.2">
      <c r="B98" s="135" t="s">
        <v>113</v>
      </c>
      <c r="C98" s="5">
        <v>46474</v>
      </c>
      <c r="D98" s="5">
        <v>53178</v>
      </c>
      <c r="E98" s="5">
        <v>120800</v>
      </c>
      <c r="F98" s="5">
        <v>62800</v>
      </c>
      <c r="G98" s="5"/>
      <c r="H98" s="5">
        <v>333929.59999999998</v>
      </c>
      <c r="J98" s="7"/>
    </row>
    <row r="99" spans="2:10" x14ac:dyDescent="0.2">
      <c r="B99" s="135" t="s">
        <v>114</v>
      </c>
      <c r="C99" s="5">
        <v>49886</v>
      </c>
      <c r="D99" s="5">
        <v>51093</v>
      </c>
      <c r="E99" s="5">
        <v>117500</v>
      </c>
      <c r="F99" s="5">
        <v>61800</v>
      </c>
      <c r="G99" s="5"/>
      <c r="H99" s="5">
        <v>333929.59999999998</v>
      </c>
      <c r="J99" s="7"/>
    </row>
    <row r="100" spans="2:10" x14ac:dyDescent="0.2">
      <c r="B100" s="135" t="s">
        <v>115</v>
      </c>
      <c r="C100" s="5">
        <v>56141</v>
      </c>
      <c r="D100" s="8">
        <v>54606</v>
      </c>
      <c r="E100" s="5">
        <v>119400</v>
      </c>
      <c r="F100" s="5">
        <v>66800</v>
      </c>
      <c r="G100" s="5"/>
      <c r="H100" s="5">
        <v>333929.59999999998</v>
      </c>
      <c r="J100" s="7"/>
    </row>
    <row r="101" spans="2:10" x14ac:dyDescent="0.2">
      <c r="B101" s="135" t="s">
        <v>116</v>
      </c>
      <c r="C101" s="5">
        <v>58343</v>
      </c>
      <c r="D101" s="8">
        <v>57649</v>
      </c>
      <c r="E101" s="5">
        <v>124000</v>
      </c>
      <c r="F101" s="5">
        <v>72000</v>
      </c>
      <c r="G101" s="5"/>
      <c r="H101" s="5">
        <v>325880</v>
      </c>
      <c r="J101" s="7"/>
    </row>
    <row r="102" spans="2:10" x14ac:dyDescent="0.2">
      <c r="B102" s="135" t="s">
        <v>117</v>
      </c>
      <c r="C102" s="5">
        <v>58558</v>
      </c>
      <c r="D102" s="8">
        <v>58467</v>
      </c>
      <c r="E102" s="5">
        <v>126000</v>
      </c>
      <c r="F102" s="5">
        <v>74000</v>
      </c>
      <c r="G102" s="5"/>
      <c r="H102" s="5">
        <v>325880</v>
      </c>
      <c r="J102" s="7"/>
    </row>
    <row r="103" spans="2:10" x14ac:dyDescent="0.2">
      <c r="B103" s="135" t="s">
        <v>118</v>
      </c>
      <c r="C103" s="5">
        <v>46082</v>
      </c>
      <c r="D103" s="8">
        <v>53002</v>
      </c>
      <c r="E103" s="5">
        <v>122000</v>
      </c>
      <c r="F103" s="5">
        <v>67600</v>
      </c>
      <c r="G103" s="5"/>
      <c r="H103" s="5">
        <v>325880</v>
      </c>
      <c r="J103" s="7"/>
    </row>
    <row r="104" spans="2:10" x14ac:dyDescent="0.2">
      <c r="B104" s="135" t="s">
        <v>119</v>
      </c>
      <c r="C104" s="5">
        <v>39416</v>
      </c>
      <c r="D104" s="8">
        <v>49283</v>
      </c>
      <c r="E104" s="5">
        <v>112000</v>
      </c>
      <c r="F104" s="5">
        <v>56000</v>
      </c>
      <c r="G104" s="5"/>
      <c r="H104" s="5">
        <v>325880</v>
      </c>
      <c r="J104" s="7"/>
    </row>
    <row r="105" spans="2:10" x14ac:dyDescent="0.2">
      <c r="B105" s="135" t="s">
        <v>120</v>
      </c>
      <c r="C105" s="5">
        <v>39117</v>
      </c>
      <c r="D105" s="8">
        <v>42451</v>
      </c>
      <c r="E105" s="5">
        <v>110000</v>
      </c>
      <c r="F105" s="5">
        <v>53000</v>
      </c>
      <c r="G105" s="5"/>
      <c r="H105" s="5">
        <v>325880</v>
      </c>
      <c r="J105" s="7"/>
    </row>
    <row r="106" spans="2:10" x14ac:dyDescent="0.2">
      <c r="B106" s="135" t="s">
        <v>121</v>
      </c>
      <c r="C106" s="5">
        <v>37857</v>
      </c>
      <c r="D106" s="8">
        <v>41867</v>
      </c>
      <c r="E106" s="5">
        <v>108000</v>
      </c>
      <c r="F106" s="5">
        <v>52000</v>
      </c>
      <c r="G106" s="5"/>
      <c r="H106" s="5">
        <v>325880</v>
      </c>
      <c r="J106" s="7"/>
    </row>
    <row r="107" spans="2:10" x14ac:dyDescent="0.2">
      <c r="B107" s="135" t="s">
        <v>122</v>
      </c>
      <c r="C107" s="5">
        <v>46085</v>
      </c>
      <c r="D107" s="8">
        <v>44779</v>
      </c>
      <c r="E107" s="5">
        <v>111000</v>
      </c>
      <c r="F107" s="5">
        <v>57000</v>
      </c>
      <c r="G107" s="5"/>
      <c r="H107" s="5">
        <v>325880</v>
      </c>
      <c r="J107" s="7"/>
    </row>
    <row r="108" spans="2:10" x14ac:dyDescent="0.2">
      <c r="B108" s="135" t="s">
        <v>123</v>
      </c>
      <c r="C108" s="5">
        <v>47591</v>
      </c>
      <c r="D108" s="8">
        <v>47046</v>
      </c>
      <c r="E108" s="5">
        <v>115000</v>
      </c>
      <c r="F108" s="5">
        <v>61800</v>
      </c>
      <c r="G108" s="5"/>
      <c r="H108" s="5">
        <v>327905</v>
      </c>
      <c r="J108" s="7"/>
    </row>
    <row r="109" spans="2:10" x14ac:dyDescent="0.2">
      <c r="B109" s="135" t="s">
        <v>124</v>
      </c>
      <c r="C109" s="8">
        <v>48751</v>
      </c>
      <c r="D109" s="8">
        <v>51861</v>
      </c>
      <c r="E109" s="8">
        <v>118000</v>
      </c>
      <c r="F109" s="8">
        <v>64000</v>
      </c>
      <c r="G109" s="5"/>
      <c r="H109" s="5">
        <v>327905</v>
      </c>
      <c r="J109" s="7"/>
    </row>
    <row r="110" spans="2:10" x14ac:dyDescent="0.2">
      <c r="B110" s="135" t="s">
        <v>125</v>
      </c>
      <c r="C110" s="8">
        <v>63126</v>
      </c>
      <c r="D110" s="8">
        <v>54983</v>
      </c>
      <c r="E110" s="8">
        <v>123000</v>
      </c>
      <c r="F110" s="8">
        <v>72000</v>
      </c>
      <c r="G110" s="5"/>
      <c r="H110" s="5">
        <v>327905</v>
      </c>
      <c r="J110" s="7"/>
    </row>
    <row r="111" spans="2:10" x14ac:dyDescent="0.2">
      <c r="B111" s="135" t="s">
        <v>126</v>
      </c>
      <c r="C111" s="8">
        <v>57488</v>
      </c>
      <c r="D111" s="8">
        <v>54269</v>
      </c>
      <c r="E111" s="8">
        <v>124600</v>
      </c>
      <c r="F111" s="8">
        <v>76000</v>
      </c>
      <c r="G111" s="5"/>
      <c r="H111" s="5">
        <v>327905</v>
      </c>
      <c r="J111" s="7"/>
    </row>
    <row r="112" spans="2:10" x14ac:dyDescent="0.2">
      <c r="B112" s="135" t="s">
        <v>127</v>
      </c>
      <c r="C112" s="8">
        <v>49140</v>
      </c>
      <c r="D112" s="8">
        <v>44494</v>
      </c>
      <c r="E112" s="8">
        <v>119000</v>
      </c>
      <c r="F112" s="8">
        <v>71000</v>
      </c>
      <c r="G112" s="5"/>
      <c r="H112" s="5">
        <v>327905</v>
      </c>
      <c r="J112" s="7"/>
    </row>
    <row r="113" spans="2:10" x14ac:dyDescent="0.2">
      <c r="B113" s="135" t="s">
        <v>128</v>
      </c>
      <c r="C113" s="8">
        <v>25519</v>
      </c>
      <c r="D113" s="8">
        <v>38256</v>
      </c>
      <c r="E113" s="8">
        <v>104000</v>
      </c>
      <c r="F113" s="8">
        <v>52000</v>
      </c>
      <c r="G113" s="5"/>
      <c r="H113" s="5">
        <v>327905</v>
      </c>
      <c r="J113" s="7"/>
    </row>
    <row r="114" spans="2:10" x14ac:dyDescent="0.2">
      <c r="B114" s="135" t="s">
        <v>129</v>
      </c>
      <c r="C114" s="8">
        <v>36404</v>
      </c>
      <c r="D114" s="8">
        <v>35755</v>
      </c>
      <c r="E114" s="8">
        <v>100800</v>
      </c>
      <c r="F114" s="8">
        <v>45600</v>
      </c>
      <c r="G114" s="5"/>
      <c r="H114" s="5">
        <v>327905</v>
      </c>
      <c r="J114" s="7"/>
    </row>
    <row r="115" spans="2:10" x14ac:dyDescent="0.2">
      <c r="B115" s="135" t="s">
        <v>130</v>
      </c>
      <c r="C115" s="8">
        <v>37716</v>
      </c>
      <c r="D115" s="8">
        <v>36106</v>
      </c>
      <c r="E115" s="8">
        <v>106000</v>
      </c>
      <c r="F115" s="8">
        <v>49000</v>
      </c>
      <c r="G115" s="5"/>
      <c r="H115" s="5">
        <v>327905</v>
      </c>
      <c r="J115" s="7"/>
    </row>
    <row r="116" spans="2:10" x14ac:dyDescent="0.2">
      <c r="B116" s="135" t="s">
        <v>131</v>
      </c>
      <c r="C116" s="8">
        <v>38599</v>
      </c>
      <c r="D116" s="8">
        <v>38723</v>
      </c>
      <c r="E116" s="8">
        <v>108000</v>
      </c>
      <c r="F116" s="8">
        <v>49000</v>
      </c>
      <c r="G116" s="5"/>
      <c r="H116" s="5">
        <v>327905</v>
      </c>
      <c r="J116" s="7"/>
    </row>
    <row r="117" spans="2:10" x14ac:dyDescent="0.2">
      <c r="B117" s="135" t="s">
        <v>132</v>
      </c>
      <c r="C117" s="5">
        <v>38730</v>
      </c>
      <c r="D117" s="8">
        <v>39859</v>
      </c>
      <c r="E117" s="5">
        <v>108000</v>
      </c>
      <c r="F117" s="5">
        <v>49800</v>
      </c>
      <c r="G117" s="5"/>
      <c r="H117" s="5">
        <v>327905</v>
      </c>
      <c r="J117" s="7"/>
    </row>
    <row r="118" spans="2:10" x14ac:dyDescent="0.2">
      <c r="B118" s="135" t="s">
        <v>133</v>
      </c>
      <c r="C118" s="5">
        <v>38672</v>
      </c>
      <c r="D118" s="8">
        <v>40397</v>
      </c>
      <c r="E118" s="5">
        <v>110000</v>
      </c>
      <c r="F118" s="5">
        <v>51000</v>
      </c>
      <c r="G118" s="5"/>
      <c r="H118" s="5">
        <v>327905</v>
      </c>
      <c r="J118" s="7"/>
    </row>
    <row r="119" spans="2:10" x14ac:dyDescent="0.2">
      <c r="B119" s="135" t="s">
        <v>134</v>
      </c>
      <c r="C119" s="5">
        <v>39566</v>
      </c>
      <c r="D119" s="8">
        <v>42700</v>
      </c>
      <c r="E119" s="5">
        <v>109000</v>
      </c>
      <c r="F119" s="5">
        <v>52000</v>
      </c>
      <c r="G119" s="5"/>
      <c r="H119" s="5">
        <v>327905</v>
      </c>
      <c r="J119" s="7"/>
    </row>
    <row r="120" spans="2:10" x14ac:dyDescent="0.2">
      <c r="B120" s="135" t="s">
        <v>135</v>
      </c>
      <c r="C120" s="5">
        <v>45012</v>
      </c>
      <c r="D120" s="8">
        <v>45509</v>
      </c>
      <c r="E120" s="5">
        <v>112000</v>
      </c>
      <c r="F120" s="5">
        <v>57000</v>
      </c>
      <c r="G120" s="5"/>
      <c r="H120" s="5">
        <v>327905</v>
      </c>
      <c r="J120" s="7"/>
    </row>
    <row r="121" spans="2:10" x14ac:dyDescent="0.2">
      <c r="B121" s="135" t="s">
        <v>136</v>
      </c>
      <c r="C121" s="5">
        <v>46859</v>
      </c>
      <c r="D121" s="8">
        <v>49098</v>
      </c>
      <c r="E121" s="5">
        <v>115000</v>
      </c>
      <c r="F121" s="5">
        <v>61000</v>
      </c>
      <c r="G121" s="5"/>
      <c r="H121" s="5">
        <v>327905</v>
      </c>
      <c r="J121" s="7"/>
    </row>
    <row r="122" spans="2:10" x14ac:dyDescent="0.2">
      <c r="B122" s="135" t="s">
        <v>137</v>
      </c>
      <c r="C122" s="5">
        <v>55917</v>
      </c>
      <c r="D122" s="8">
        <v>55810</v>
      </c>
      <c r="E122" s="5">
        <v>122000</v>
      </c>
      <c r="F122" s="5">
        <v>66000</v>
      </c>
      <c r="G122" s="5"/>
      <c r="H122" s="5">
        <v>327905</v>
      </c>
      <c r="J122" s="7"/>
    </row>
    <row r="123" spans="2:10" x14ac:dyDescent="0.2">
      <c r="B123" s="135" t="s">
        <v>138</v>
      </c>
      <c r="C123" s="5">
        <v>62124</v>
      </c>
      <c r="D123" s="8">
        <v>61918</v>
      </c>
      <c r="E123" s="5">
        <v>131000</v>
      </c>
      <c r="F123" s="5">
        <v>72000</v>
      </c>
      <c r="G123" s="5"/>
      <c r="H123" s="5">
        <v>327905</v>
      </c>
      <c r="J123" s="7"/>
    </row>
    <row r="124" spans="2:10" x14ac:dyDescent="0.2">
      <c r="B124" s="135" t="s">
        <v>139</v>
      </c>
      <c r="C124" s="5">
        <v>65319</v>
      </c>
      <c r="D124" s="8">
        <v>66142</v>
      </c>
      <c r="E124" s="5">
        <v>134000</v>
      </c>
      <c r="F124" s="5">
        <v>75500</v>
      </c>
      <c r="G124" s="5"/>
      <c r="H124" s="5">
        <v>327905</v>
      </c>
      <c r="J124" s="7"/>
    </row>
    <row r="125" spans="2:10" x14ac:dyDescent="0.2">
      <c r="B125" s="135" t="s">
        <v>140</v>
      </c>
      <c r="C125" s="5">
        <v>59716</v>
      </c>
      <c r="D125" s="8">
        <v>65342</v>
      </c>
      <c r="E125" s="5">
        <v>135000</v>
      </c>
      <c r="F125" s="5">
        <v>75000</v>
      </c>
      <c r="G125" s="5"/>
      <c r="H125" s="5">
        <v>327905</v>
      </c>
      <c r="J125" s="7"/>
    </row>
    <row r="126" spans="2:10" x14ac:dyDescent="0.2">
      <c r="B126" s="135" t="s">
        <v>141</v>
      </c>
      <c r="C126" s="5">
        <v>52787</v>
      </c>
      <c r="D126" s="8">
        <v>62421</v>
      </c>
      <c r="E126" s="5">
        <v>130200</v>
      </c>
      <c r="F126" s="5">
        <v>70200</v>
      </c>
      <c r="G126" s="5"/>
      <c r="H126" s="5">
        <v>327905</v>
      </c>
      <c r="J126" s="7"/>
    </row>
    <row r="127" spans="2:10" x14ac:dyDescent="0.2">
      <c r="B127" s="135" t="s">
        <v>142</v>
      </c>
      <c r="C127" s="5">
        <v>57756</v>
      </c>
      <c r="D127" s="8">
        <v>63177</v>
      </c>
      <c r="E127" s="5">
        <v>128000</v>
      </c>
      <c r="F127" s="5">
        <v>69000</v>
      </c>
      <c r="G127" s="5"/>
      <c r="H127" s="5">
        <v>327905</v>
      </c>
      <c r="J127" s="7"/>
    </row>
    <row r="128" spans="2:10" x14ac:dyDescent="0.2">
      <c r="B128" s="135" t="s">
        <v>143</v>
      </c>
      <c r="C128" s="5">
        <v>68547</v>
      </c>
      <c r="D128" s="8">
        <v>68980</v>
      </c>
      <c r="E128" s="5">
        <v>136000</v>
      </c>
      <c r="F128" s="5">
        <v>77000</v>
      </c>
      <c r="G128" s="5"/>
      <c r="H128" s="5">
        <v>327905</v>
      </c>
      <c r="J128" s="7"/>
    </row>
    <row r="129" spans="2:10" x14ac:dyDescent="0.2">
      <c r="B129" s="135" t="s">
        <v>145</v>
      </c>
      <c r="C129" s="5">
        <v>72253</v>
      </c>
      <c r="D129" s="8">
        <v>74528</v>
      </c>
      <c r="E129" s="5">
        <v>143000</v>
      </c>
      <c r="F129" s="5">
        <v>84000</v>
      </c>
      <c r="G129" s="5"/>
      <c r="H129" s="5">
        <v>327905</v>
      </c>
      <c r="J129" s="7"/>
    </row>
    <row r="130" spans="2:10" x14ac:dyDescent="0.2">
      <c r="B130" s="135" t="s">
        <v>147</v>
      </c>
      <c r="C130" s="5">
        <v>73064</v>
      </c>
      <c r="D130" s="8">
        <v>77414</v>
      </c>
      <c r="E130" s="5">
        <v>145000</v>
      </c>
      <c r="F130" s="5">
        <v>86000</v>
      </c>
      <c r="G130" s="5"/>
      <c r="H130" s="5">
        <v>327905</v>
      </c>
      <c r="J130" s="7"/>
    </row>
    <row r="131" spans="2:10" x14ac:dyDescent="0.2">
      <c r="B131" s="135" t="s">
        <v>149</v>
      </c>
      <c r="C131" s="5">
        <v>88842</v>
      </c>
      <c r="D131" s="8">
        <v>88238</v>
      </c>
      <c r="E131" s="5">
        <v>152200</v>
      </c>
      <c r="F131" s="5">
        <v>93000</v>
      </c>
      <c r="G131" s="5"/>
      <c r="H131" s="5">
        <v>327905</v>
      </c>
      <c r="J131" s="7"/>
    </row>
    <row r="132" spans="2:10" x14ac:dyDescent="0.2">
      <c r="B132" s="135" t="s">
        <v>150</v>
      </c>
      <c r="C132" s="5">
        <v>96858</v>
      </c>
      <c r="D132" s="8">
        <v>96272</v>
      </c>
      <c r="E132" s="5">
        <v>168000</v>
      </c>
      <c r="F132" s="5">
        <v>107000</v>
      </c>
      <c r="G132" s="5"/>
      <c r="H132" s="5">
        <v>327905</v>
      </c>
      <c r="J132" s="7"/>
    </row>
    <row r="133" spans="2:10" x14ac:dyDescent="0.2">
      <c r="B133" s="135" t="s">
        <v>151</v>
      </c>
      <c r="C133" s="5">
        <v>88057</v>
      </c>
      <c r="D133" s="8">
        <v>91928</v>
      </c>
      <c r="E133" s="5">
        <v>165000</v>
      </c>
      <c r="F133" s="5">
        <v>105000</v>
      </c>
      <c r="G133" s="5"/>
      <c r="H133" s="5">
        <v>327905</v>
      </c>
      <c r="J133" s="7"/>
    </row>
    <row r="134" spans="2:10" x14ac:dyDescent="0.2">
      <c r="B134" s="135" t="s">
        <v>153</v>
      </c>
      <c r="C134" s="5">
        <v>83324</v>
      </c>
      <c r="D134" s="8">
        <v>88646</v>
      </c>
      <c r="E134" s="5">
        <v>156000</v>
      </c>
      <c r="F134" s="5">
        <v>98000</v>
      </c>
      <c r="G134" s="5"/>
      <c r="H134" s="5">
        <v>327905</v>
      </c>
      <c r="J134" s="7"/>
    </row>
    <row r="135" spans="2:10" x14ac:dyDescent="0.2">
      <c r="B135" s="135" t="s">
        <v>154</v>
      </c>
      <c r="C135" s="5">
        <v>88993</v>
      </c>
      <c r="D135" s="8">
        <v>89093</v>
      </c>
      <c r="E135" s="5">
        <v>159000</v>
      </c>
      <c r="F135" s="5">
        <v>100000</v>
      </c>
      <c r="G135" s="5"/>
      <c r="H135" s="5">
        <v>327905</v>
      </c>
      <c r="J135" s="7"/>
    </row>
    <row r="136" spans="2:10" x14ac:dyDescent="0.2">
      <c r="B136" s="135" t="s">
        <v>155</v>
      </c>
      <c r="C136" s="5">
        <v>105134</v>
      </c>
      <c r="D136" s="8">
        <v>99324</v>
      </c>
      <c r="E136" s="5">
        <v>168000</v>
      </c>
      <c r="F136" s="5">
        <v>112000</v>
      </c>
      <c r="G136" s="5"/>
      <c r="H136" s="5">
        <v>327905</v>
      </c>
      <c r="J136" s="7"/>
    </row>
    <row r="137" spans="2:10" x14ac:dyDescent="0.2">
      <c r="B137" s="135" t="s">
        <v>156</v>
      </c>
      <c r="C137" s="5">
        <v>116670</v>
      </c>
      <c r="D137" s="8">
        <v>108963</v>
      </c>
      <c r="E137" s="5">
        <v>177800</v>
      </c>
      <c r="F137" s="5">
        <v>123300</v>
      </c>
      <c r="G137" s="5"/>
      <c r="H137" s="5">
        <v>327905</v>
      </c>
      <c r="J137" s="7"/>
    </row>
    <row r="138" spans="2:10" x14ac:dyDescent="0.2">
      <c r="B138" s="135" t="s">
        <v>158</v>
      </c>
      <c r="C138" s="5">
        <v>110483</v>
      </c>
      <c r="D138" s="8">
        <v>114553</v>
      </c>
      <c r="E138" s="5">
        <v>184000</v>
      </c>
      <c r="F138" s="5">
        <v>131000</v>
      </c>
      <c r="G138" s="5"/>
      <c r="H138" s="5">
        <v>338509</v>
      </c>
      <c r="J138" s="7"/>
    </row>
    <row r="139" spans="2:10" x14ac:dyDescent="0.2">
      <c r="B139" s="135" t="s">
        <v>160</v>
      </c>
      <c r="C139" s="5">
        <v>97778</v>
      </c>
      <c r="D139" s="8">
        <v>107635</v>
      </c>
      <c r="E139" s="5">
        <v>177000</v>
      </c>
      <c r="F139" s="5">
        <v>120000</v>
      </c>
      <c r="G139" s="5"/>
      <c r="H139" s="5">
        <v>338509</v>
      </c>
      <c r="J139" s="7"/>
    </row>
    <row r="140" spans="2:10" x14ac:dyDescent="0.2">
      <c r="B140" s="135" t="s">
        <v>162</v>
      </c>
      <c r="C140" s="5">
        <v>89921.299999999988</v>
      </c>
      <c r="D140" s="8">
        <v>98957.987099839738</v>
      </c>
      <c r="E140" s="5">
        <v>171000</v>
      </c>
      <c r="F140" s="5">
        <v>111000</v>
      </c>
      <c r="G140" s="5"/>
      <c r="H140" s="5">
        <v>338509</v>
      </c>
      <c r="J140" s="7"/>
    </row>
    <row r="141" spans="2:10" x14ac:dyDescent="0.2">
      <c r="B141" s="135" t="s">
        <v>163</v>
      </c>
      <c r="C141" s="5">
        <v>89043</v>
      </c>
      <c r="D141" s="8">
        <v>99950.267731980712</v>
      </c>
      <c r="E141" s="5">
        <v>165000</v>
      </c>
      <c r="F141" s="5">
        <v>103000</v>
      </c>
      <c r="G141" s="5"/>
      <c r="H141" s="5">
        <v>338509</v>
      </c>
      <c r="J141" s="7"/>
    </row>
    <row r="142" spans="2:10" x14ac:dyDescent="0.2">
      <c r="B142" s="135" t="s">
        <v>164</v>
      </c>
      <c r="C142" s="5">
        <v>89555.200000000012</v>
      </c>
      <c r="D142" s="8">
        <v>99493.89863335331</v>
      </c>
      <c r="E142" s="5">
        <v>165000</v>
      </c>
      <c r="F142" s="5">
        <v>103000</v>
      </c>
      <c r="G142" s="5"/>
      <c r="H142" s="5">
        <v>338508.6</v>
      </c>
      <c r="J142" s="7"/>
    </row>
    <row r="143" spans="2:10" x14ac:dyDescent="0.2">
      <c r="B143" s="135" t="s">
        <v>165</v>
      </c>
      <c r="C143" s="5">
        <v>83415.25</v>
      </c>
      <c r="D143" s="8">
        <v>95376.923347872784</v>
      </c>
      <c r="E143" s="5">
        <v>165000</v>
      </c>
      <c r="F143" s="5">
        <v>102200</v>
      </c>
      <c r="G143" s="5"/>
      <c r="H143" s="5">
        <v>361500</v>
      </c>
      <c r="J143" s="7"/>
    </row>
    <row r="144" spans="2:10" x14ac:dyDescent="0.2">
      <c r="B144" s="135" t="s">
        <v>166</v>
      </c>
      <c r="C144" s="5">
        <v>89212.5</v>
      </c>
      <c r="D144" s="8">
        <v>95741.623560484179</v>
      </c>
      <c r="E144" s="5">
        <v>163000</v>
      </c>
      <c r="F144" s="5">
        <v>104000</v>
      </c>
      <c r="G144" s="5"/>
      <c r="H144" s="5">
        <v>361500</v>
      </c>
      <c r="J144" s="7"/>
    </row>
    <row r="145" spans="2:10" x14ac:dyDescent="0.2">
      <c r="B145" s="135" t="s">
        <v>167</v>
      </c>
      <c r="C145" s="5">
        <v>89687</v>
      </c>
      <c r="D145" s="8">
        <v>89335.837478220594</v>
      </c>
      <c r="E145" s="5">
        <v>164000</v>
      </c>
      <c r="F145" s="5">
        <v>108000</v>
      </c>
      <c r="G145" s="5"/>
      <c r="H145" s="5">
        <v>361500</v>
      </c>
      <c r="J145" s="7"/>
    </row>
    <row r="146" spans="2:10" x14ac:dyDescent="0.2">
      <c r="B146" s="135" t="s">
        <v>168</v>
      </c>
      <c r="C146" s="5">
        <v>78923.774999999994</v>
      </c>
      <c r="D146" s="8">
        <v>84043.941325014588</v>
      </c>
      <c r="E146" s="5">
        <v>154000</v>
      </c>
      <c r="F146" s="5">
        <v>102000</v>
      </c>
      <c r="G146" s="5"/>
      <c r="H146" s="5">
        <v>361500</v>
      </c>
      <c r="J146" s="7"/>
    </row>
    <row r="147" spans="2:10" x14ac:dyDescent="0.2">
      <c r="B147" s="135" t="s">
        <v>169</v>
      </c>
      <c r="C147" s="5">
        <v>102976.5</v>
      </c>
      <c r="D147" s="8">
        <v>90323.855215667238</v>
      </c>
      <c r="E147" s="5">
        <v>159000</v>
      </c>
      <c r="F147" s="5">
        <v>107000</v>
      </c>
      <c r="G147" s="5"/>
      <c r="H147" s="5">
        <v>361500</v>
      </c>
      <c r="J147" s="7"/>
    </row>
    <row r="148" spans="2:10" x14ac:dyDescent="0.2">
      <c r="B148" s="135" t="s">
        <v>170</v>
      </c>
      <c r="C148" s="5">
        <v>98477</v>
      </c>
      <c r="D148" s="8">
        <v>93840.141865211495</v>
      </c>
      <c r="E148" s="5">
        <v>167000</v>
      </c>
      <c r="F148" s="5">
        <v>118000</v>
      </c>
      <c r="G148" s="5"/>
      <c r="H148" s="5">
        <v>361500</v>
      </c>
      <c r="J148" s="7"/>
    </row>
    <row r="149" spans="2:10" x14ac:dyDescent="0.2">
      <c r="B149" s="135" t="s">
        <v>210</v>
      </c>
      <c r="C149" s="5">
        <v>72699</v>
      </c>
      <c r="D149" s="8">
        <v>86285.165984970983</v>
      </c>
      <c r="E149" s="5">
        <v>158200</v>
      </c>
      <c r="F149" s="5">
        <v>105200</v>
      </c>
      <c r="G149" s="5"/>
      <c r="H149" s="5">
        <v>361500</v>
      </c>
      <c r="J149" s="7"/>
    </row>
    <row r="150" spans="2:10" x14ac:dyDescent="0.2">
      <c r="B150" s="135" t="s">
        <v>211</v>
      </c>
      <c r="C150" s="5">
        <v>75130.350000000006</v>
      </c>
      <c r="D150" s="8">
        <v>80507.012466468746</v>
      </c>
      <c r="E150" s="5">
        <v>149300</v>
      </c>
      <c r="F150" s="5">
        <v>92300</v>
      </c>
      <c r="G150" s="5"/>
      <c r="H150" s="5">
        <v>361500</v>
      </c>
      <c r="J150" s="7"/>
    </row>
    <row r="151" spans="2:10" x14ac:dyDescent="0.2">
      <c r="B151" s="135" t="s">
        <v>212</v>
      </c>
      <c r="C151" s="5">
        <v>61975.150000000009</v>
      </c>
      <c r="D151" s="8">
        <v>77526.843533100808</v>
      </c>
      <c r="E151" s="5">
        <v>141000</v>
      </c>
      <c r="F151" s="5">
        <v>84000</v>
      </c>
      <c r="G151" s="5"/>
      <c r="H151" s="5">
        <v>361500</v>
      </c>
      <c r="J151" s="7"/>
    </row>
    <row r="152" spans="2:10" x14ac:dyDescent="0.2">
      <c r="B152" s="135" t="s">
        <v>213</v>
      </c>
      <c r="C152" s="5">
        <v>55160.625</v>
      </c>
      <c r="D152" s="8">
        <v>71193.529845503581</v>
      </c>
      <c r="E152" s="5">
        <v>136200</v>
      </c>
      <c r="F152" s="5">
        <v>76000</v>
      </c>
      <c r="G152" s="5"/>
      <c r="H152" s="5">
        <v>377550.6</v>
      </c>
      <c r="J152" s="7"/>
    </row>
    <row r="153" spans="2:10" x14ac:dyDescent="0.2">
      <c r="B153" s="135" t="s">
        <v>214</v>
      </c>
      <c r="C153" s="5">
        <v>66197.400000000009</v>
      </c>
      <c r="D153" s="8">
        <v>74725.196896361391</v>
      </c>
      <c r="E153" s="5">
        <v>137000</v>
      </c>
      <c r="F153" s="5">
        <v>75000</v>
      </c>
      <c r="G153" s="5"/>
      <c r="H153" s="5">
        <v>359909.4</v>
      </c>
      <c r="J153" s="7"/>
    </row>
    <row r="154" spans="2:10" x14ac:dyDescent="0.2">
      <c r="B154" s="135" t="s">
        <v>215</v>
      </c>
      <c r="C154" s="5">
        <v>81296.399999999994</v>
      </c>
      <c r="D154" s="8">
        <v>88793.632732676939</v>
      </c>
      <c r="E154" s="5">
        <v>145800</v>
      </c>
      <c r="F154" s="5">
        <v>87800</v>
      </c>
      <c r="G154" s="5"/>
      <c r="H154" s="5">
        <v>359909.4</v>
      </c>
      <c r="J154" s="7"/>
    </row>
    <row r="155" spans="2:10" x14ac:dyDescent="0.2">
      <c r="B155" s="135" t="s">
        <v>217</v>
      </c>
      <c r="C155" s="5">
        <v>90438.524999999994</v>
      </c>
      <c r="D155" s="8">
        <v>93685.213744495806</v>
      </c>
      <c r="E155" s="5">
        <v>160000</v>
      </c>
      <c r="F155" s="5">
        <v>106000</v>
      </c>
      <c r="G155" s="5"/>
      <c r="H155" s="5">
        <v>359909.4</v>
      </c>
      <c r="J155" s="7"/>
    </row>
    <row r="156" spans="2:10" x14ac:dyDescent="0.2">
      <c r="B156" s="135" t="s">
        <v>218</v>
      </c>
      <c r="C156" s="5">
        <v>92452.950000000012</v>
      </c>
      <c r="D156" s="8">
        <v>94481.042432310467</v>
      </c>
      <c r="E156" s="5">
        <v>161000</v>
      </c>
      <c r="F156" s="5">
        <v>110000</v>
      </c>
      <c r="G156" s="5"/>
      <c r="H156" s="5">
        <v>377550.6</v>
      </c>
      <c r="J156" s="7"/>
    </row>
    <row r="157" spans="2:10" x14ac:dyDescent="0.2">
      <c r="B157" s="135" t="s">
        <v>220</v>
      </c>
      <c r="C157" s="5">
        <v>90466.5</v>
      </c>
      <c r="D157" s="8">
        <v>93886.277621257977</v>
      </c>
      <c r="E157" s="5">
        <v>161800</v>
      </c>
      <c r="F157" s="5">
        <v>110800</v>
      </c>
      <c r="G157" s="5"/>
      <c r="H157" s="5">
        <v>377550.6</v>
      </c>
      <c r="J157" s="7"/>
    </row>
    <row r="158" spans="2:10" x14ac:dyDescent="0.2">
      <c r="B158" s="135" t="s">
        <v>222</v>
      </c>
      <c r="C158" s="5">
        <v>90018.75</v>
      </c>
      <c r="D158" s="8">
        <v>87125.064289028378</v>
      </c>
      <c r="E158" s="5">
        <v>159000</v>
      </c>
      <c r="F158" s="5">
        <v>107000</v>
      </c>
      <c r="G158" s="5"/>
      <c r="H158" s="5">
        <v>377550.6</v>
      </c>
      <c r="J158" s="7"/>
    </row>
    <row r="159" spans="2:10" x14ac:dyDescent="0.2">
      <c r="B159" s="135" t="s">
        <v>224</v>
      </c>
      <c r="C159" s="5">
        <v>94068.9</v>
      </c>
      <c r="D159" s="8">
        <v>94371.67470010338</v>
      </c>
      <c r="E159" s="5">
        <v>163000</v>
      </c>
      <c r="F159" s="5">
        <v>109000</v>
      </c>
      <c r="G159" s="5"/>
      <c r="H159" s="5">
        <v>333399.40000000002</v>
      </c>
      <c r="J159" s="7"/>
    </row>
    <row r="160" spans="2:10" x14ac:dyDescent="0.2">
      <c r="B160" s="135" t="s">
        <v>227</v>
      </c>
      <c r="C160" s="5">
        <v>94894.399999999994</v>
      </c>
      <c r="D160" s="8">
        <v>94271.344322789417</v>
      </c>
      <c r="E160" s="5">
        <v>166200</v>
      </c>
      <c r="F160" s="5">
        <v>110600</v>
      </c>
      <c r="G160" s="5"/>
      <c r="H160" s="5">
        <v>333399.40000000002</v>
      </c>
      <c r="J160" s="7"/>
    </row>
    <row r="161" spans="2:10" x14ac:dyDescent="0.2">
      <c r="B161" s="135" t="s">
        <v>229</v>
      </c>
      <c r="C161" s="5">
        <v>94894.399999999994</v>
      </c>
      <c r="D161" s="8">
        <v>94225.642090411144</v>
      </c>
      <c r="E161" s="5">
        <v>166200</v>
      </c>
      <c r="F161" s="5">
        <v>110600</v>
      </c>
      <c r="G161" s="5"/>
      <c r="H161" s="5">
        <v>333399.40000000002</v>
      </c>
      <c r="J161" s="7"/>
    </row>
    <row r="162" spans="2:10" x14ac:dyDescent="0.2">
      <c r="B162" s="135" t="s">
        <v>230</v>
      </c>
      <c r="C162" s="5">
        <v>93582.125</v>
      </c>
      <c r="D162" s="8">
        <v>95908</v>
      </c>
      <c r="E162" s="5">
        <v>164000</v>
      </c>
      <c r="F162" s="5">
        <v>110000</v>
      </c>
      <c r="G162" s="5"/>
      <c r="H162" s="5">
        <v>359909.4</v>
      </c>
      <c r="J162" s="7"/>
    </row>
    <row r="163" spans="2:10" ht="18" customHeight="1" x14ac:dyDescent="0.2">
      <c r="B163" s="135" t="s">
        <v>232</v>
      </c>
      <c r="C163" s="5">
        <v>90561.274999999994</v>
      </c>
      <c r="D163" s="8">
        <v>97507.425895037173</v>
      </c>
      <c r="E163" s="5">
        <v>164000</v>
      </c>
      <c r="F163" s="5">
        <v>109000</v>
      </c>
      <c r="G163" s="5"/>
      <c r="H163" s="5">
        <v>377550.6</v>
      </c>
      <c r="J163" s="7"/>
    </row>
    <row r="164" spans="2:10" ht="18" customHeight="1" x14ac:dyDescent="0.2">
      <c r="B164" s="135" t="s">
        <v>234</v>
      </c>
      <c r="C164" s="5">
        <v>91428.25</v>
      </c>
      <c r="D164" s="8">
        <v>98872.926067108419</v>
      </c>
      <c r="E164" s="5">
        <v>164000</v>
      </c>
      <c r="F164" s="5">
        <v>106000</v>
      </c>
      <c r="G164" s="5"/>
      <c r="H164" s="5">
        <v>377550.6</v>
      </c>
      <c r="J164" s="7"/>
    </row>
    <row r="165" spans="2:10" ht="18" customHeight="1" x14ac:dyDescent="0.2">
      <c r="B165" s="135" t="s">
        <v>236</v>
      </c>
      <c r="C165" s="5">
        <v>87580</v>
      </c>
      <c r="D165" s="8">
        <v>92133.186401756335</v>
      </c>
      <c r="E165" s="5">
        <v>165000</v>
      </c>
      <c r="F165" s="5">
        <v>106000</v>
      </c>
      <c r="G165" s="5"/>
      <c r="H165" s="5">
        <v>377550.6</v>
      </c>
      <c r="J165" s="7"/>
    </row>
    <row r="166" spans="2:10" ht="18" customHeight="1" x14ac:dyDescent="0.2">
      <c r="B166" s="135" t="s">
        <v>239</v>
      </c>
      <c r="C166" s="5">
        <v>86592</v>
      </c>
      <c r="D166" s="8">
        <v>89642.128832357033</v>
      </c>
      <c r="E166" s="5">
        <v>158000</v>
      </c>
      <c r="F166" s="5">
        <v>101000</v>
      </c>
      <c r="G166" s="5"/>
      <c r="H166" s="5">
        <v>377550.6</v>
      </c>
      <c r="J166" s="7"/>
    </row>
    <row r="167" spans="2:10" ht="18" customHeight="1" x14ac:dyDescent="0.2">
      <c r="B167" s="135" t="s">
        <v>243</v>
      </c>
      <c r="C167" s="5">
        <v>90791.625</v>
      </c>
      <c r="D167" s="8">
        <v>89172.167838834517</v>
      </c>
      <c r="E167" s="5">
        <v>155000</v>
      </c>
      <c r="F167" s="5">
        <v>102000</v>
      </c>
      <c r="G167" s="5"/>
      <c r="H167" s="5">
        <v>377550.6</v>
      </c>
      <c r="J167" s="7"/>
    </row>
    <row r="168" spans="2:10" ht="18" customHeight="1" x14ac:dyDescent="0.2">
      <c r="B168" s="135" t="s">
        <v>244</v>
      </c>
      <c r="C168" s="5">
        <v>96702.924999999988</v>
      </c>
      <c r="D168" s="8">
        <v>96176.12936622194</v>
      </c>
      <c r="E168" s="5">
        <v>162200</v>
      </c>
      <c r="F168" s="5">
        <v>107600</v>
      </c>
      <c r="G168" s="5"/>
      <c r="H168" s="5">
        <v>377550.6</v>
      </c>
      <c r="J168" s="7"/>
    </row>
    <row r="169" spans="2:10" ht="18" customHeight="1" x14ac:dyDescent="0.2">
      <c r="B169" s="135" t="s">
        <v>246</v>
      </c>
      <c r="C169" s="5">
        <v>96430.950000000012</v>
      </c>
      <c r="D169" s="8">
        <v>95985.56867739174</v>
      </c>
      <c r="E169" s="5">
        <v>168000</v>
      </c>
      <c r="F169" s="5">
        <v>113000</v>
      </c>
      <c r="G169" s="5"/>
      <c r="H169" s="5">
        <v>351040.6</v>
      </c>
      <c r="J169" s="7"/>
    </row>
    <row r="170" spans="2:10" ht="18" customHeight="1" x14ac:dyDescent="0.2">
      <c r="B170" s="135" t="s">
        <v>248</v>
      </c>
      <c r="C170" s="5">
        <v>97482.6</v>
      </c>
      <c r="D170" s="8">
        <v>97119.477504766852</v>
      </c>
      <c r="E170" s="5">
        <v>166000</v>
      </c>
      <c r="F170" s="5">
        <v>112000</v>
      </c>
      <c r="G170" s="5"/>
      <c r="H170" s="5">
        <v>351040.6</v>
      </c>
      <c r="J170" s="7"/>
    </row>
    <row r="171" spans="2:10" x14ac:dyDescent="0.2">
      <c r="B171" s="135" t="s">
        <v>251</v>
      </c>
      <c r="C171" s="5">
        <v>97404.300000000017</v>
      </c>
      <c r="D171" s="8">
        <v>99204.669366054179</v>
      </c>
      <c r="E171" s="5">
        <v>170500</v>
      </c>
      <c r="F171" s="5">
        <v>112800</v>
      </c>
      <c r="G171" s="5"/>
      <c r="H171" s="5">
        <v>377550.6</v>
      </c>
      <c r="J171" s="7"/>
    </row>
    <row r="172" spans="2:10" ht="18" x14ac:dyDescent="0.25">
      <c r="B172" s="4"/>
      <c r="C172" s="131" t="s">
        <v>91</v>
      </c>
      <c r="D172" s="132" t="s">
        <v>2</v>
      </c>
      <c r="E172" s="133" t="s">
        <v>197</v>
      </c>
      <c r="F172" s="133" t="s">
        <v>198</v>
      </c>
      <c r="G172" s="132"/>
      <c r="H172" s="132" t="s">
        <v>196</v>
      </c>
      <c r="J172" s="7"/>
    </row>
    <row r="173" spans="2:10" ht="18" x14ac:dyDescent="0.25">
      <c r="B173" s="4"/>
      <c r="C173" s="9"/>
      <c r="D173" s="10"/>
      <c r="E173" s="11"/>
      <c r="F173" s="11"/>
      <c r="G173" s="9"/>
      <c r="H173" s="11"/>
      <c r="J173" s="7"/>
    </row>
    <row r="174" spans="2:10" ht="18" x14ac:dyDescent="0.25">
      <c r="B174" s="83" t="s">
        <v>199</v>
      </c>
      <c r="C174" s="12">
        <f>(table!D39+table!E39)/2</f>
        <v>97482.6</v>
      </c>
      <c r="D174" s="13">
        <f>table!G39</f>
        <v>97119.477504766852</v>
      </c>
      <c r="E174" s="13">
        <f>table!O39</f>
        <v>166000</v>
      </c>
      <c r="F174" s="13">
        <f>table!P39</f>
        <v>112000</v>
      </c>
      <c r="G174" s="14"/>
      <c r="H174" s="13">
        <f>table!T39</f>
        <v>351040.6</v>
      </c>
      <c r="J174" s="7"/>
    </row>
    <row r="175" spans="2:10" ht="18" x14ac:dyDescent="0.25">
      <c r="B175" s="83" t="s">
        <v>200</v>
      </c>
      <c r="C175" s="12">
        <f>(table!D40+table!E40)/2</f>
        <v>97404.300000000017</v>
      </c>
      <c r="D175" s="13">
        <f>table!G40</f>
        <v>99204.669366054179</v>
      </c>
      <c r="E175" s="13">
        <f>table!O40</f>
        <v>170500</v>
      </c>
      <c r="F175" s="13">
        <f>table!P40</f>
        <v>112800</v>
      </c>
      <c r="G175" s="14"/>
      <c r="H175" s="13">
        <f>table!T40</f>
        <v>377550.6</v>
      </c>
      <c r="J175" s="7"/>
    </row>
    <row r="176" spans="2:10" ht="21" customHeight="1" x14ac:dyDescent="0.2">
      <c r="J176" s="7"/>
    </row>
    <row r="177" spans="3:10" x14ac:dyDescent="0.2">
      <c r="C177" s="130"/>
      <c r="D177" s="130"/>
      <c r="E177" s="130"/>
      <c r="F177" s="130"/>
      <c r="G177" s="130"/>
      <c r="H177" s="130"/>
      <c r="J177" s="7"/>
    </row>
    <row r="178" spans="3:10" x14ac:dyDescent="0.2">
      <c r="C178" s="130"/>
      <c r="D178" s="130"/>
      <c r="E178" s="130"/>
      <c r="F178" s="130"/>
      <c r="G178" s="130"/>
      <c r="H178" s="130"/>
      <c r="J178" s="7"/>
    </row>
  </sheetData>
  <mergeCells count="1">
    <mergeCell ref="B1:H1"/>
  </mergeCells>
  <phoneticPr fontId="3"/>
  <pageMargins left="0.78740157480314965" right="0.39370078740157483" top="0.78740157480314965" bottom="0.59055118110236227" header="0" footer="0.59055118110236227"/>
  <pageSetup paperSize="9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table</vt:lpstr>
      <vt:lpstr>data</vt:lpstr>
      <vt:lpstr>graph</vt:lpstr>
      <vt:lpstr>table!Print_Area</vt:lpstr>
      <vt:lpstr>table!Print_Area_MI</vt:lpstr>
      <vt:lpstr>更改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s-ojima</dc:creator>
  <cp:lastModifiedBy>ルミ子 松浦</cp:lastModifiedBy>
  <cp:lastPrinted>2025-04-01T00:47:54Z</cp:lastPrinted>
  <dcterms:created xsi:type="dcterms:W3CDTF">1998-08-05T06:23:57Z</dcterms:created>
  <dcterms:modified xsi:type="dcterms:W3CDTF">2025-04-01T00:48:35Z</dcterms:modified>
</cp:coreProperties>
</file>